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 1Calcolo Sovvenzione_LINEA 1 " sheetId="1" r:id="rId1"/>
  </sheets>
  <definedNames>
    <definedName name="_xlnm.Print_Area" localSheetId="0">'C 1Calcolo Sovvenzione_LINEA 1 '!$A$1:$H$39</definedName>
  </definedNames>
  <calcPr fullCalcOnLoad="1"/>
</workbook>
</file>

<file path=xl/sharedStrings.xml><?xml version="1.0" encoding="utf-8"?>
<sst xmlns="http://schemas.openxmlformats.org/spreadsheetml/2006/main" count="61" uniqueCount="52">
  <si>
    <t>Docenti</t>
  </si>
  <si>
    <t>Tutor</t>
  </si>
  <si>
    <t>Coordinatore</t>
  </si>
  <si>
    <t>Codocente</t>
  </si>
  <si>
    <t>Regime di aiuto</t>
  </si>
  <si>
    <t>ore</t>
  </si>
  <si>
    <t>costo orario</t>
  </si>
  <si>
    <t>Progettista</t>
  </si>
  <si>
    <t>A.1</t>
  </si>
  <si>
    <t>A.2</t>
  </si>
  <si>
    <t>A.3</t>
  </si>
  <si>
    <t>A.4</t>
  </si>
  <si>
    <t>A.5</t>
  </si>
  <si>
    <t>Costi diretti di personale ammissibili:</t>
  </si>
  <si>
    <t>importo da rendicontare con giustificativi di spesa</t>
  </si>
  <si>
    <t>percentuale di forfettizzazione</t>
  </si>
  <si>
    <t>Dimensione dell'impresa</t>
  </si>
  <si>
    <t xml:space="preserve">totale base di calcolo </t>
  </si>
  <si>
    <r>
      <t xml:space="preserve">Altri costi diretti e indiretti ammissibili sino al 40% 
</t>
    </r>
    <r>
      <rPr>
        <sz val="9"/>
        <color indexed="8"/>
        <rFont val="Calibri"/>
        <family val="2"/>
      </rPr>
      <t>(fatta esclusione per le spese dirette ammissibili di personale)</t>
    </r>
  </si>
  <si>
    <t>nr. allievi svantaggiati e/o disabili</t>
  </si>
  <si>
    <t>nr. altri allievi</t>
  </si>
  <si>
    <t>cofinanziamento privato</t>
  </si>
  <si>
    <t>valore complessivo</t>
  </si>
  <si>
    <t>contributo pubblico a carico del FSE</t>
  </si>
  <si>
    <t>valore della sovvenzione  a preventivo</t>
  </si>
  <si>
    <t>Riepilogo Sovvenzione spettante in de minimis</t>
  </si>
  <si>
    <t>non obbligatorio</t>
  </si>
  <si>
    <t>Riepilogo Sovvenzione spettante con Reg. 651/2014</t>
  </si>
  <si>
    <t>Riepilogo Sovvenzione RICHIESTA in de minimis</t>
  </si>
  <si>
    <t>cofinanziamento privato obbligatorio (valore medio)</t>
  </si>
  <si>
    <t>cofinanziamento privato facoltativo</t>
  </si>
  <si>
    <t>totale allievi nr.</t>
  </si>
  <si>
    <t>Sede</t>
  </si>
  <si>
    <t>Denominazione Impresa</t>
  </si>
  <si>
    <t>Titolo intervento</t>
  </si>
  <si>
    <t>COMPILARE LE SOLE CELLE GRIGIE</t>
  </si>
  <si>
    <t xml:space="preserve">valore della sovvenzione </t>
  </si>
  <si>
    <t>Riepilogo Sovvenzione RICHIESTA con Reg. 651/2014</t>
  </si>
  <si>
    <t>Firma del legale rappresentante</t>
  </si>
  <si>
    <t>Data</t>
  </si>
  <si>
    <t>Prospetto di calcolo del Valore della sovvenzione  LINEA 1 - FORMAZIONE ON DEMAND</t>
  </si>
  <si>
    <t>EVENTUALE COFINANZIAMENTO AGGIUNTIVO (inserire % aggiuntiva)</t>
  </si>
  <si>
    <t>EVENTUALE COFINANZIAMENTO PRIVATO (inserire %)</t>
  </si>
  <si>
    <t>COSTO ORA ALLIEVO</t>
  </si>
  <si>
    <r>
      <t xml:space="preserve">ore corso 
</t>
    </r>
    <r>
      <rPr>
        <i/>
        <sz val="12"/>
        <color indexed="8"/>
        <rFont val="Calibri"/>
        <family val="2"/>
      </rPr>
      <t>(riportare il totale colonna A del punto 6 del Formulario)</t>
    </r>
  </si>
  <si>
    <r>
      <t xml:space="preserve">Monte ore lavoratori svantaggiati e/o disabili 
</t>
    </r>
    <r>
      <rPr>
        <i/>
        <sz val="10"/>
        <color indexed="8"/>
        <rFont val="Calibri"/>
        <family val="2"/>
      </rPr>
      <t>(riportare il totale colonna D del punto 6 del Formulario)</t>
    </r>
  </si>
  <si>
    <r>
      <t xml:space="preserve">Monte ore altri lavoratori 
</t>
    </r>
    <r>
      <rPr>
        <i/>
        <sz val="10"/>
        <color indexed="8"/>
        <rFont val="Calibri"/>
        <family val="2"/>
      </rPr>
      <t>(riportare il totale colonna E del punto 6 del Formulario)</t>
    </r>
  </si>
  <si>
    <t>Totale costi ammissibili</t>
  </si>
  <si>
    <r>
      <t>D</t>
    </r>
    <r>
      <rPr>
        <b/>
        <sz val="12"/>
        <color indexed="8"/>
        <rFont val="Calibri"/>
        <family val="2"/>
      </rPr>
      <t xml:space="preserve">ipartimento Sviluppo Economico, Politiche del Lavoro, Istruzione, Ricerca e Università
PO FSE 2014-2020 - Piano Operativo 2016- 2018 - “Intervento 2 - Politiche attive per la gestione delle Crisi aziendali”- </t>
    </r>
    <r>
      <rPr>
        <b/>
        <sz val="12"/>
        <color indexed="30"/>
        <rFont val="Calibri"/>
        <family val="2"/>
      </rPr>
      <t>Azione 1 “Formazione per la crescita”</t>
    </r>
    <r>
      <rPr>
        <b/>
        <sz val="20"/>
        <color indexed="8"/>
        <rFont val="Calibri"/>
        <family val="2"/>
      </rPr>
      <t xml:space="preserve">
</t>
    </r>
  </si>
  <si>
    <t>Selezionare</t>
  </si>
  <si>
    <t>ALLEGATO C 1</t>
  </si>
  <si>
    <t>INSERIRE L'IMPORTO RISULANTE DAL PIANO ECONOMICO All. C 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</si>
</sst>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[$-410]dddd\ d\ mmmm\ yyyy"/>
    <numFmt numFmtId="166" formatCode="h\.mm\.ss"/>
    <numFmt numFmtId="167" formatCode="&quot;€&quot;\ #,##0"/>
    <numFmt numFmtId="168" formatCode="&quot;€&quot;\ #,##0.00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&quot;Attivo&quot;;&quot;Attivo&quot;;&quot;Inattivo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i/>
      <sz val="12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i/>
      <sz val="10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  <font>
      <i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 vertical="center" wrapText="1"/>
      <protection/>
    </xf>
    <xf numFmtId="0" fontId="54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center" wrapText="1"/>
      <protection/>
    </xf>
    <xf numFmtId="0" fontId="57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164" fontId="50" fillId="8" borderId="0" xfId="0" applyNumberFormat="1" applyFont="1" applyFill="1" applyAlignment="1" applyProtection="1">
      <alignment vertical="center"/>
      <protection/>
    </xf>
    <xf numFmtId="44" fontId="0" fillId="0" borderId="0" xfId="0" applyNumberFormat="1" applyAlignment="1" applyProtection="1">
      <alignment/>
      <protection/>
    </xf>
    <xf numFmtId="0" fontId="57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164" fontId="0" fillId="33" borderId="0" xfId="0" applyNumberFormat="1" applyFill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50" fillId="8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9" fontId="50" fillId="8" borderId="0" xfId="0" applyNumberFormat="1" applyFont="1" applyFill="1" applyAlignment="1" applyProtection="1">
      <alignment horizontal="center" vertical="center"/>
      <protection/>
    </xf>
    <xf numFmtId="164" fontId="50" fillId="33" borderId="0" xfId="0" applyNumberFormat="1" applyFont="1" applyFill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 wrapText="1"/>
      <protection/>
    </xf>
    <xf numFmtId="164" fontId="57" fillId="0" borderId="0" xfId="0" applyNumberFormat="1" applyFont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9" fontId="36" fillId="0" borderId="0" xfId="0" applyNumberFormat="1" applyFont="1" applyFill="1" applyAlignment="1" applyProtection="1">
      <alignment horizontal="center"/>
      <protection/>
    </xf>
    <xf numFmtId="168" fontId="36" fillId="0" borderId="0" xfId="49" applyNumberFormat="1" applyFont="1" applyFill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/>
      <protection/>
    </xf>
    <xf numFmtId="9" fontId="36" fillId="0" borderId="0" xfId="0" applyNumberFormat="1" applyFont="1" applyFill="1" applyBorder="1" applyAlignment="1" applyProtection="1">
      <alignment horizontal="center"/>
      <protection/>
    </xf>
    <xf numFmtId="164" fontId="36" fillId="0" borderId="0" xfId="0" applyNumberFormat="1" applyFont="1" applyFill="1" applyBorder="1" applyAlignment="1" applyProtection="1">
      <alignment/>
      <protection/>
    </xf>
    <xf numFmtId="0" fontId="60" fillId="0" borderId="0" xfId="0" applyFont="1" applyFill="1" applyAlignment="1" applyProtection="1">
      <alignment horizontal="center"/>
      <protection/>
    </xf>
    <xf numFmtId="0" fontId="36" fillId="0" borderId="0" xfId="0" applyFont="1" applyFill="1" applyAlignment="1" applyProtection="1">
      <alignment horizontal="center"/>
      <protection/>
    </xf>
    <xf numFmtId="168" fontId="39" fillId="0" borderId="0" xfId="0" applyNumberFormat="1" applyFont="1" applyFill="1" applyAlignment="1" applyProtection="1">
      <alignment horizontal="center"/>
      <protection/>
    </xf>
    <xf numFmtId="9" fontId="36" fillId="0" borderId="0" xfId="49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top" wrapText="1"/>
      <protection/>
    </xf>
    <xf numFmtId="0" fontId="39" fillId="0" borderId="0" xfId="0" applyFont="1" applyFill="1" applyBorder="1" applyAlignment="1" applyProtection="1">
      <alignment/>
      <protection/>
    </xf>
    <xf numFmtId="164" fontId="39" fillId="0" borderId="0" xfId="0" applyNumberFormat="1" applyFont="1" applyFill="1" applyBorder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9" fontId="61" fillId="0" borderId="0" xfId="0" applyNumberFormat="1" applyFont="1" applyFill="1" applyAlignment="1" applyProtection="1">
      <alignment horizontal="center" vertical="center"/>
      <protection/>
    </xf>
    <xf numFmtId="168" fontId="39" fillId="0" borderId="0" xfId="0" applyNumberFormat="1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 wrapText="1"/>
      <protection/>
    </xf>
    <xf numFmtId="9" fontId="62" fillId="0" borderId="0" xfId="0" applyNumberFormat="1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164" fontId="36" fillId="0" borderId="0" xfId="0" applyNumberFormat="1" applyFont="1" applyFill="1" applyAlignment="1" applyProtection="1">
      <alignment/>
      <protection/>
    </xf>
    <xf numFmtId="9" fontId="39" fillId="0" borderId="0" xfId="49" applyFont="1" applyFill="1" applyAlignment="1" applyProtection="1">
      <alignment horizontal="center"/>
      <protection/>
    </xf>
    <xf numFmtId="9" fontId="0" fillId="0" borderId="0" xfId="49" applyFont="1" applyAlignment="1" applyProtection="1">
      <alignment/>
      <protection/>
    </xf>
    <xf numFmtId="0" fontId="39" fillId="0" borderId="0" xfId="0" applyFont="1" applyFill="1" applyAlignment="1" applyProtection="1">
      <alignment horizontal="right"/>
      <protection/>
    </xf>
    <xf numFmtId="164" fontId="39" fillId="0" borderId="0" xfId="0" applyNumberFormat="1" applyFont="1" applyFill="1" applyAlignment="1" applyProtection="1">
      <alignment/>
      <protection/>
    </xf>
    <xf numFmtId="0" fontId="63" fillId="0" borderId="0" xfId="0" applyFont="1" applyAlignment="1" applyProtection="1">
      <alignment horizontal="right"/>
      <protection/>
    </xf>
    <xf numFmtId="0" fontId="63" fillId="0" borderId="10" xfId="0" applyFont="1" applyBorder="1" applyAlignment="1" applyProtection="1">
      <alignment horizontal="center"/>
      <protection/>
    </xf>
    <xf numFmtId="0" fontId="63" fillId="0" borderId="0" xfId="0" applyFont="1" applyAlignment="1" applyProtection="1">
      <alignment/>
      <protection/>
    </xf>
    <xf numFmtId="0" fontId="63" fillId="0" borderId="10" xfId="0" applyFont="1" applyBorder="1" applyAlignment="1" applyProtection="1">
      <alignment/>
      <protection/>
    </xf>
    <xf numFmtId="0" fontId="39" fillId="0" borderId="0" xfId="0" applyFont="1" applyFill="1" applyAlignment="1" applyProtection="1">
      <alignment horizontal="right"/>
      <protection/>
    </xf>
    <xf numFmtId="0" fontId="59" fillId="0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 horizontal="right"/>
      <protection/>
    </xf>
    <xf numFmtId="0" fontId="50" fillId="8" borderId="0" xfId="0" applyFont="1" applyFill="1" applyAlignment="1" applyProtection="1">
      <alignment horizontal="right"/>
      <protection/>
    </xf>
    <xf numFmtId="0" fontId="50" fillId="33" borderId="11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wrapText="1"/>
      <protection/>
    </xf>
    <xf numFmtId="9" fontId="50" fillId="0" borderId="0" xfId="0" applyNumberFormat="1" applyFont="1" applyFill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top" wrapText="1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1"/>
      </font>
      <fill>
        <patternFill>
          <bgColor theme="0" tint="-0.149959996342659"/>
        </patternFill>
      </fill>
    </dxf>
    <dxf>
      <font>
        <color theme="1"/>
      </font>
    </dxf>
    <dxf>
      <font>
        <color theme="1"/>
      </font>
      <fill>
        <patternFill>
          <bgColor theme="4" tint="0.5999600291252136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</dxf>
    <dxf>
      <font>
        <color auto="1"/>
      </font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1"/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theme="4" tint="0.5999600291252136"/>
        </patternFill>
      </fill>
      <border/>
    </dxf>
    <dxf>
      <font>
        <color auto="1"/>
      </font>
      <border/>
    </dxf>
    <dxf>
      <font>
        <color auto="1"/>
      </font>
      <fill>
        <patternFill>
          <bgColor theme="0" tint="-0.149959996342659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border/>
    </dxf>
    <dxf>
      <font>
        <color theme="1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19050</xdr:rowOff>
    </xdr:from>
    <xdr:to>
      <xdr:col>4</xdr:col>
      <xdr:colOff>2085975</xdr:colOff>
      <xdr:row>0</xdr:row>
      <xdr:rowOff>542925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9050"/>
          <a:ext cx="3219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94" zoomScaleNormal="94" zoomScalePageLayoutView="0" workbookViewId="0" topLeftCell="A1">
      <selection activeCell="E9" sqref="E9"/>
    </sheetView>
  </sheetViews>
  <sheetFormatPr defaultColWidth="9.140625" defaultRowHeight="15"/>
  <cols>
    <col min="1" max="1" width="32.421875" style="2" customWidth="1"/>
    <col min="2" max="2" width="14.421875" style="2" customWidth="1"/>
    <col min="3" max="3" width="15.28125" style="2" customWidth="1"/>
    <col min="4" max="4" width="15.140625" style="2" customWidth="1"/>
    <col min="5" max="5" width="35.8515625" style="2" customWidth="1"/>
    <col min="6" max="6" width="47.28125" style="2" customWidth="1"/>
    <col min="7" max="7" width="31.8515625" style="2" customWidth="1"/>
    <col min="8" max="8" width="16.57421875" style="2" customWidth="1"/>
    <col min="9" max="16384" width="9.140625" style="2" customWidth="1"/>
  </cols>
  <sheetData>
    <row r="1" spans="1:9" ht="42.75" customHeight="1">
      <c r="A1" s="77"/>
      <c r="B1" s="77"/>
      <c r="C1" s="77"/>
      <c r="D1" s="77"/>
      <c r="E1" s="77"/>
      <c r="F1" s="77"/>
      <c r="G1" s="77"/>
      <c r="H1" s="77"/>
      <c r="I1" s="1"/>
    </row>
    <row r="2" spans="1:13" ht="58.5" customHeight="1">
      <c r="A2" s="78" t="s">
        <v>48</v>
      </c>
      <c r="B2" s="78"/>
      <c r="C2" s="78"/>
      <c r="D2" s="78"/>
      <c r="E2" s="78"/>
      <c r="F2" s="78"/>
      <c r="G2" s="78"/>
      <c r="H2" s="78"/>
      <c r="I2" s="3"/>
      <c r="J2" s="4"/>
      <c r="K2" s="4"/>
      <c r="L2" s="4"/>
      <c r="M2" s="4"/>
    </row>
    <row r="3" spans="1:13" ht="22.5" customHeight="1">
      <c r="A3" s="78" t="s">
        <v>50</v>
      </c>
      <c r="B3" s="78"/>
      <c r="C3" s="78"/>
      <c r="D3" s="78"/>
      <c r="E3" s="78"/>
      <c r="F3" s="78"/>
      <c r="G3" s="78"/>
      <c r="H3" s="78"/>
      <c r="I3" s="3"/>
      <c r="J3" s="4"/>
      <c r="K3" s="4"/>
      <c r="L3" s="4"/>
      <c r="M3" s="4"/>
    </row>
    <row r="4" spans="1:13" ht="34.5" customHeight="1">
      <c r="A4" s="79" t="s">
        <v>40</v>
      </c>
      <c r="B4" s="79"/>
      <c r="C4" s="79"/>
      <c r="D4" s="79"/>
      <c r="E4" s="79"/>
      <c r="F4" s="79"/>
      <c r="G4" s="79"/>
      <c r="H4" s="79"/>
      <c r="I4" s="5"/>
      <c r="J4" s="4"/>
      <c r="K4" s="4"/>
      <c r="L4" s="4"/>
      <c r="M4" s="4"/>
    </row>
    <row r="5" spans="1:13" ht="15.75">
      <c r="A5" s="6" t="s">
        <v>35</v>
      </c>
      <c r="B5" s="68" t="s">
        <v>33</v>
      </c>
      <c r="C5" s="68"/>
      <c r="D5" s="80"/>
      <c r="E5" s="80"/>
      <c r="F5" s="80"/>
      <c r="G5" s="80"/>
      <c r="H5" s="80"/>
      <c r="I5" s="7"/>
      <c r="J5" s="7"/>
      <c r="K5" s="7"/>
      <c r="L5" s="7"/>
      <c r="M5" s="7"/>
    </row>
    <row r="6" spans="2:13" ht="15.75">
      <c r="B6" s="68" t="s">
        <v>32</v>
      </c>
      <c r="C6" s="68"/>
      <c r="D6" s="71"/>
      <c r="E6" s="71"/>
      <c r="F6" s="71"/>
      <c r="G6" s="71"/>
      <c r="H6" s="71"/>
      <c r="I6" s="7"/>
      <c r="J6" s="7"/>
      <c r="K6" s="7"/>
      <c r="L6" s="7"/>
      <c r="M6" s="7"/>
    </row>
    <row r="7" spans="2:13" ht="15.75">
      <c r="B7" s="68" t="s">
        <v>34</v>
      </c>
      <c r="C7" s="68"/>
      <c r="D7" s="71"/>
      <c r="E7" s="71"/>
      <c r="F7" s="71"/>
      <c r="G7" s="71"/>
      <c r="H7" s="71"/>
      <c r="I7" s="7"/>
      <c r="J7" s="7"/>
      <c r="K7" s="7"/>
      <c r="L7" s="7"/>
      <c r="M7" s="7"/>
    </row>
    <row r="8" spans="1:9" ht="15.75">
      <c r="A8" s="75" t="s">
        <v>16</v>
      </c>
      <c r="B8" s="75"/>
      <c r="E8" s="8" t="s">
        <v>4</v>
      </c>
      <c r="F8" s="9"/>
      <c r="I8" s="7"/>
    </row>
    <row r="9" spans="1:6" ht="15">
      <c r="A9" s="76" t="s">
        <v>49</v>
      </c>
      <c r="B9" s="76"/>
      <c r="E9" s="10" t="s">
        <v>49</v>
      </c>
      <c r="F9" s="9"/>
    </row>
    <row r="11" spans="1:7" ht="47.25">
      <c r="A11" s="11" t="s">
        <v>31</v>
      </c>
      <c r="B11" s="12" t="s">
        <v>19</v>
      </c>
      <c r="C11" s="12" t="s">
        <v>20</v>
      </c>
      <c r="D11" s="13"/>
      <c r="E11" s="14" t="s">
        <v>44</v>
      </c>
      <c r="F11" s="12" t="s">
        <v>45</v>
      </c>
      <c r="G11" s="12" t="s">
        <v>46</v>
      </c>
    </row>
    <row r="12" spans="1:7" ht="15">
      <c r="A12" s="15"/>
      <c r="B12" s="16"/>
      <c r="C12" s="16"/>
      <c r="D12" s="2" t="str">
        <f>IF((B12+C12)=A12,"ok","ATTENZIONE")</f>
        <v>ok</v>
      </c>
      <c r="E12" s="15"/>
      <c r="F12" s="16"/>
      <c r="G12" s="16"/>
    </row>
    <row r="13" spans="1:7" ht="9.75" customHeight="1">
      <c r="A13" s="17"/>
      <c r="B13" s="17"/>
      <c r="C13" s="13"/>
      <c r="D13" s="13"/>
      <c r="F13" s="18"/>
      <c r="G13" s="18"/>
    </row>
    <row r="14" spans="5:7" ht="15">
      <c r="E14" s="70" t="s">
        <v>43</v>
      </c>
      <c r="F14" s="70"/>
      <c r="G14" s="19" t="e">
        <f>F24/(F12+G12)</f>
        <v>#DIV/0!</v>
      </c>
    </row>
    <row r="15" ht="11.25" customHeight="1">
      <c r="G15" s="20"/>
    </row>
    <row r="16" spans="1:7" ht="15.75">
      <c r="A16" s="68" t="s">
        <v>13</v>
      </c>
      <c r="B16" s="68"/>
      <c r="C16" s="68"/>
      <c r="D16" s="21" t="s">
        <v>5</v>
      </c>
      <c r="E16" s="22" t="s">
        <v>6</v>
      </c>
      <c r="F16" s="22" t="s">
        <v>22</v>
      </c>
      <c r="G16" s="20"/>
    </row>
    <row r="17" spans="2:6" ht="15">
      <c r="B17" s="23" t="s">
        <v>8</v>
      </c>
      <c r="C17" s="24" t="s">
        <v>0</v>
      </c>
      <c r="D17" s="16"/>
      <c r="E17" s="25"/>
      <c r="F17" s="26">
        <f>+D17*E17</f>
        <v>0</v>
      </c>
    </row>
    <row r="18" spans="2:6" ht="15">
      <c r="B18" s="23" t="s">
        <v>9</v>
      </c>
      <c r="C18" s="24" t="s">
        <v>1</v>
      </c>
      <c r="D18" s="16"/>
      <c r="E18" s="25"/>
      <c r="F18" s="26">
        <f>+D18*E18</f>
        <v>0</v>
      </c>
    </row>
    <row r="19" spans="2:6" ht="15">
      <c r="B19" s="23" t="s">
        <v>10</v>
      </c>
      <c r="C19" s="24" t="s">
        <v>2</v>
      </c>
      <c r="D19" s="16"/>
      <c r="E19" s="25"/>
      <c r="F19" s="26">
        <f>+D19*E19</f>
        <v>0</v>
      </c>
    </row>
    <row r="20" spans="2:6" ht="15">
      <c r="B20" s="23" t="s">
        <v>11</v>
      </c>
      <c r="C20" s="24" t="s">
        <v>3</v>
      </c>
      <c r="D20" s="16"/>
      <c r="E20" s="25"/>
      <c r="F20" s="26">
        <f>+D20*E20</f>
        <v>0</v>
      </c>
    </row>
    <row r="21" spans="2:6" ht="15">
      <c r="B21" s="23" t="s">
        <v>12</v>
      </c>
      <c r="C21" s="24" t="s">
        <v>7</v>
      </c>
      <c r="D21" s="16"/>
      <c r="E21" s="25"/>
      <c r="F21" s="26">
        <f>+D21*E21</f>
        <v>0</v>
      </c>
    </row>
    <row r="22" spans="3:11" ht="24" customHeight="1">
      <c r="C22" s="69" t="s">
        <v>17</v>
      </c>
      <c r="D22" s="69"/>
      <c r="E22" s="69"/>
      <c r="F22" s="27">
        <f>SUM(F17:F21)</f>
        <v>0</v>
      </c>
      <c r="G22" s="72" t="s">
        <v>14</v>
      </c>
      <c r="H22" s="72"/>
      <c r="I22" s="28"/>
      <c r="J22" s="28"/>
      <c r="K22" s="1"/>
    </row>
    <row r="23" spans="1:10" ht="55.5" customHeight="1">
      <c r="A23" s="73" t="s">
        <v>18</v>
      </c>
      <c r="B23" s="73"/>
      <c r="C23" s="29" t="e">
        <f>IF(E23&gt;40%,"SUPERAMENTO TASSO FORFETTARIO 40%","")</f>
        <v>#DIV/0!</v>
      </c>
      <c r="D23" s="30" t="s">
        <v>15</v>
      </c>
      <c r="E23" s="31" t="e">
        <f>+F23/F22</f>
        <v>#DIV/0!</v>
      </c>
      <c r="F23" s="32">
        <v>0</v>
      </c>
      <c r="G23" s="74" t="s">
        <v>51</v>
      </c>
      <c r="H23" s="74"/>
      <c r="I23" s="33"/>
      <c r="J23" s="33"/>
    </row>
    <row r="24" spans="3:7" ht="15.75">
      <c r="C24" s="68" t="s">
        <v>47</v>
      </c>
      <c r="D24" s="68"/>
      <c r="E24" s="68"/>
      <c r="F24" s="34">
        <f>SUM(F22:F23)</f>
        <v>0</v>
      </c>
      <c r="G24" s="26"/>
    </row>
    <row r="26" spans="1:8" ht="15.75">
      <c r="A26" s="67" t="s">
        <v>25</v>
      </c>
      <c r="B26" s="67"/>
      <c r="C26" s="67"/>
      <c r="F26" s="35" t="s">
        <v>27</v>
      </c>
      <c r="G26" s="35"/>
      <c r="H26" s="35"/>
    </row>
    <row r="27" spans="1:8" ht="15" customHeight="1">
      <c r="A27" s="36" t="s">
        <v>23</v>
      </c>
      <c r="B27" s="37">
        <f>IF(E9="Regime de minimis",100%,0%)</f>
        <v>0</v>
      </c>
      <c r="C27" s="38">
        <f>IF(B27=100%,F24,"")</f>
      </c>
      <c r="F27" s="39" t="s">
        <v>23</v>
      </c>
      <c r="G27" s="40">
        <f>IF(E9="Regime de minimis",0%,70%)</f>
        <v>0.7</v>
      </c>
      <c r="H27" s="41" t="e">
        <f>IF(E9="Regime de minimis",0%,IF(A9="Piccola impresa",(F24*G27),(G14*F12)*G27))</f>
        <v>#DIV/0!</v>
      </c>
    </row>
    <row r="28" spans="1:8" ht="15" customHeight="1">
      <c r="A28" s="36" t="s">
        <v>21</v>
      </c>
      <c r="B28" s="42" t="s">
        <v>26</v>
      </c>
      <c r="C28" s="43"/>
      <c r="F28" s="39" t="s">
        <v>23</v>
      </c>
      <c r="G28" s="40">
        <f>IF(A9="Media impresa",60%,0%)</f>
        <v>0</v>
      </c>
      <c r="H28" s="41" t="e">
        <f>IF(E9="Regime de minimis",0%,(G14*G12)*G28)</f>
        <v>#DIV/0!</v>
      </c>
    </row>
    <row r="29" spans="1:12" ht="36" customHeight="1">
      <c r="A29" s="66" t="s">
        <v>24</v>
      </c>
      <c r="B29" s="66"/>
      <c r="C29" s="44">
        <f>SUM(C27:C28)</f>
        <v>0</v>
      </c>
      <c r="F29" s="39" t="s">
        <v>29</v>
      </c>
      <c r="G29" s="45" t="e">
        <f>IF(E9="Regime de minimis",0%,(H29/F24))</f>
        <v>#DIV/0!</v>
      </c>
      <c r="H29" s="41" t="e">
        <f>IF(E9="Regime de minimis",0,(F24-H27-H28))</f>
        <v>#DIV/0!</v>
      </c>
      <c r="I29" s="46"/>
      <c r="J29" s="46"/>
      <c r="K29" s="46"/>
      <c r="L29" s="46"/>
    </row>
    <row r="30" spans="6:8" ht="15" customHeight="1">
      <c r="F30" s="47" t="s">
        <v>24</v>
      </c>
      <c r="G30" s="47"/>
      <c r="H30" s="48" t="e">
        <f>SUM(H27:H29)</f>
        <v>#DIV/0!</v>
      </c>
    </row>
    <row r="31" spans="1:8" ht="15">
      <c r="A31" s="49" t="s">
        <v>42</v>
      </c>
      <c r="B31" s="36"/>
      <c r="C31" s="36"/>
      <c r="D31" s="17"/>
      <c r="F31" s="49" t="s">
        <v>41</v>
      </c>
      <c r="G31" s="36"/>
      <c r="H31" s="36"/>
    </row>
    <row r="32" spans="1:8" ht="85.5" customHeight="1">
      <c r="A32" s="50">
        <v>0.3</v>
      </c>
      <c r="B32" s="51">
        <f>IF(C29=0,0,(A32*C27))</f>
        <v>0</v>
      </c>
      <c r="C32" s="52" t="str">
        <f>IF(B32&gt;0,"DA RENDICONTARE CON GIUSTIFICATIVI DI SPESA","zero")</f>
        <v>zero</v>
      </c>
      <c r="F32" s="53">
        <v>0</v>
      </c>
      <c r="G32" s="51" t="e">
        <f>IF(H30=0,0,(F32*H30))</f>
        <v>#DIV/0!</v>
      </c>
      <c r="H32" s="54" t="e">
        <f>IF(G32&gt;0,"DA RENDICONTARE CON GIUSTIFICATIVI DI SPESA","zero")</f>
        <v>#DIV/0!</v>
      </c>
    </row>
    <row r="33" spans="1:8" ht="15">
      <c r="A33" s="36"/>
      <c r="B33" s="36"/>
      <c r="C33" s="36"/>
      <c r="F33" s="55"/>
      <c r="G33" s="55"/>
      <c r="H33" s="55"/>
    </row>
    <row r="34" spans="1:8" ht="15.75">
      <c r="A34" s="67" t="s">
        <v>28</v>
      </c>
      <c r="B34" s="67"/>
      <c r="C34" s="67"/>
      <c r="F34" s="56" t="s">
        <v>37</v>
      </c>
      <c r="G34" s="36"/>
      <c r="H34" s="36"/>
    </row>
    <row r="35" spans="1:8" ht="15">
      <c r="A35" s="36" t="s">
        <v>23</v>
      </c>
      <c r="B35" s="38">
        <f>C29-B32</f>
        <v>0</v>
      </c>
      <c r="C35" s="38">
        <f>IF(B35=100%,#REF!,"")</f>
      </c>
      <c r="F35" s="36" t="s">
        <v>23</v>
      </c>
      <c r="G35" s="57" t="e">
        <f>+H30-G36-G37</f>
        <v>#DIV/0!</v>
      </c>
      <c r="H35" s="36"/>
    </row>
    <row r="36" spans="1:8" ht="15">
      <c r="A36" s="36" t="s">
        <v>21</v>
      </c>
      <c r="B36" s="38">
        <f>+B32</f>
        <v>0</v>
      </c>
      <c r="C36" s="58">
        <f>IF(E9="Selezionare","",IF(E9="Regime in esenzione Reg. 651/2014",0,(B36/B37)))</f>
      </c>
      <c r="D36" s="59"/>
      <c r="F36" s="36" t="s">
        <v>29</v>
      </c>
      <c r="G36" s="57" t="e">
        <f>+H29</f>
        <v>#DIV/0!</v>
      </c>
      <c r="H36" s="58" t="e">
        <f>IF($E$9="Regime de minimis",0,(G36/G38))</f>
        <v>#DIV/0!</v>
      </c>
    </row>
    <row r="37" spans="1:8" ht="15">
      <c r="A37" s="49" t="s">
        <v>36</v>
      </c>
      <c r="B37" s="44">
        <f>SUM(B35:B36)</f>
        <v>0</v>
      </c>
      <c r="C37" s="44"/>
      <c r="F37" s="36" t="s">
        <v>30</v>
      </c>
      <c r="G37" s="57" t="e">
        <f>H30*F32</f>
        <v>#DIV/0!</v>
      </c>
      <c r="H37" s="58" t="e">
        <f>IF(E9="Regime de minimis",0,(G37/G38))</f>
        <v>#DIV/0!</v>
      </c>
    </row>
    <row r="38" spans="6:8" ht="15">
      <c r="F38" s="60" t="s">
        <v>36</v>
      </c>
      <c r="G38" s="61" t="e">
        <f>SUM(G35:G37)</f>
        <v>#DIV/0!</v>
      </c>
      <c r="H38" s="36"/>
    </row>
    <row r="39" spans="1:8" ht="18.75">
      <c r="A39" s="62" t="s">
        <v>39</v>
      </c>
      <c r="B39" s="63"/>
      <c r="E39" s="64" t="s">
        <v>38</v>
      </c>
      <c r="F39" s="65"/>
      <c r="G39" s="65"/>
      <c r="H39" s="63"/>
    </row>
  </sheetData>
  <sheetProtection password="CC53" sheet="1"/>
  <protectedRanges>
    <protectedRange sqref="A12" name="Intervallo10"/>
    <protectedRange sqref="F32" name="Intervallo7"/>
    <protectedRange sqref="D5:H7" name="Intervallo1"/>
    <protectedRange sqref="A9:E9" name="Intervallo2"/>
    <protectedRange sqref="A12:C12" name="Intervallo3"/>
    <protectedRange sqref="E12:G12" name="Intervallo4"/>
    <protectedRange sqref="D17:E21" name="Intervallo5"/>
    <protectedRange sqref="F23" name="Intervallo6"/>
    <protectedRange sqref="A32" name="Intervallo8"/>
    <protectedRange sqref="A39:H39" name="Intervallo9"/>
  </protectedRanges>
  <mergeCells count="22">
    <mergeCell ref="A1:H1"/>
    <mergeCell ref="A2:H2"/>
    <mergeCell ref="A4:H4"/>
    <mergeCell ref="D5:H5"/>
    <mergeCell ref="D6:H6"/>
    <mergeCell ref="A3:H3"/>
    <mergeCell ref="G22:H22"/>
    <mergeCell ref="A23:B23"/>
    <mergeCell ref="A26:C26"/>
    <mergeCell ref="G23:H23"/>
    <mergeCell ref="A8:B8"/>
    <mergeCell ref="A9:B9"/>
    <mergeCell ref="A29:B29"/>
    <mergeCell ref="A34:C34"/>
    <mergeCell ref="B5:C5"/>
    <mergeCell ref="B6:C6"/>
    <mergeCell ref="B7:C7"/>
    <mergeCell ref="A16:C16"/>
    <mergeCell ref="C22:E22"/>
    <mergeCell ref="C24:E24"/>
    <mergeCell ref="E14:F14"/>
    <mergeCell ref="D7:H7"/>
  </mergeCells>
  <conditionalFormatting sqref="H12 D12">
    <cfRule type="containsText" priority="22" dxfId="17" operator="containsText" stopIfTrue="1" text="ATTENZIONE">
      <formula>NOT(ISERROR(SEARCH("ATTENZIONE",D12)))</formula>
    </cfRule>
    <cfRule type="cellIs" priority="23" dxfId="18" operator="equal" stopIfTrue="1">
      <formula>"""ATTENZIONE"""</formula>
    </cfRule>
    <cfRule type="containsText" priority="24" dxfId="18" operator="containsText" stopIfTrue="1" text="&quot;&quot;ATTENZIONE&quot;&quot;">
      <formula>NOT(ISERROR(SEARCH("""ATTENZIONE""",D12)))</formula>
    </cfRule>
    <cfRule type="cellIs" priority="25" dxfId="18" operator="equal" stopIfTrue="1">
      <formula>"""ATTENZIONE"""</formula>
    </cfRule>
    <cfRule type="cellIs" priority="26" dxfId="18" operator="equal" stopIfTrue="1">
      <formula>"""ATTENZIONE"""</formula>
    </cfRule>
  </conditionalFormatting>
  <conditionalFormatting sqref="C23">
    <cfRule type="containsText" priority="20" dxfId="18" operator="containsText" stopIfTrue="1" text="SUPER">
      <formula>NOT(ISERROR(SEARCH("SUPER",C23)))</formula>
    </cfRule>
    <cfRule type="cellIs" priority="21" dxfId="18" operator="equal" stopIfTrue="1">
      <formula>"""SUPERAMENTO TASSO FORFETTARIO 40%"""</formula>
    </cfRule>
  </conditionalFormatting>
  <conditionalFormatting sqref="F34:H38 F26:H30">
    <cfRule type="expression" priority="19" dxfId="19" stopIfTrue="1">
      <formula>$E$9="Regime in esenzione Reg. 651/2014"</formula>
    </cfRule>
  </conditionalFormatting>
  <conditionalFormatting sqref="F31:H31 G32:H32">
    <cfRule type="expression" priority="18" dxfId="20" stopIfTrue="1">
      <formula>$E$9="Regime in esenzione Reg. 651/2014"</formula>
    </cfRule>
  </conditionalFormatting>
  <conditionalFormatting sqref="F32">
    <cfRule type="expression" priority="17" dxfId="21" stopIfTrue="1">
      <formula>$E$9="Regime in esenzione Reg. 651/2014"</formula>
    </cfRule>
  </conditionalFormatting>
  <conditionalFormatting sqref="A34:C37 A26:C29">
    <cfRule type="expression" priority="14" dxfId="22" stopIfTrue="1">
      <formula>$E$9="Regime de minimis"</formula>
    </cfRule>
  </conditionalFormatting>
  <conditionalFormatting sqref="A31:C31 B32:C32">
    <cfRule type="expression" priority="13" dxfId="23" stopIfTrue="1">
      <formula>$E$9="Regime de minimis"</formula>
    </cfRule>
  </conditionalFormatting>
  <conditionalFormatting sqref="A32">
    <cfRule type="expression" priority="12" dxfId="24" stopIfTrue="1">
      <formula>$E$9="Regime de minimis"</formula>
    </cfRule>
  </conditionalFormatting>
  <conditionalFormatting sqref="F13">
    <cfRule type="cellIs" priority="6" dxfId="25" operator="equal" stopIfTrue="1">
      <formula>"""ATTENZIONE"""</formula>
    </cfRule>
    <cfRule type="cellIs" priority="7" dxfId="18" operator="equal" stopIfTrue="1">
      <formula>"""ATTENZIONE"""</formula>
    </cfRule>
    <cfRule type="containsText" priority="8" dxfId="18" operator="containsText" stopIfTrue="1" text="SUPER">
      <formula>NOT(ISERROR(SEARCH("SUPER",F13)))</formula>
    </cfRule>
    <cfRule type="cellIs" priority="9" dxfId="18" operator="equal" stopIfTrue="1">
      <formula>"""SUPERAMENTO TASSO FORFETTARIO 40%"""</formula>
    </cfRule>
  </conditionalFormatting>
  <conditionalFormatting sqref="G13">
    <cfRule type="cellIs" priority="2" dxfId="25" operator="equal" stopIfTrue="1">
      <formula>"""ATTENZIONE"""</formula>
    </cfRule>
    <cfRule type="cellIs" priority="3" dxfId="18" operator="equal" stopIfTrue="1">
      <formula>"""ATTENZIONE"""</formula>
    </cfRule>
    <cfRule type="containsText" priority="4" dxfId="18" operator="containsText" stopIfTrue="1" text="SUPER">
      <formula>NOT(ISERROR(SEARCH("SUPER",G13)))</formula>
    </cfRule>
    <cfRule type="cellIs" priority="5" dxfId="18" operator="equal" stopIfTrue="1">
      <formula>"""SUPERAMENTO TASSO FORFETTARIO 40%"""</formula>
    </cfRule>
  </conditionalFormatting>
  <conditionalFormatting sqref="E23">
    <cfRule type="cellIs" priority="1" dxfId="18" operator="greaterThan" stopIfTrue="1">
      <formula>0.4</formula>
    </cfRule>
  </conditionalFormatting>
  <dataValidations count="3">
    <dataValidation type="list" allowBlank="1" showInputMessage="1" showErrorMessage="1" sqref="A9:B9">
      <formula1>"Selezionare, Piccola impresa, Media impresa"</formula1>
    </dataValidation>
    <dataValidation type="list" allowBlank="1" showInputMessage="1" showErrorMessage="1" sqref="A10">
      <formula1>"Piccola impresa, Media impresa"</formula1>
    </dataValidation>
    <dataValidation type="list" allowBlank="1" showInputMessage="1" showErrorMessage="1" sqref="E9">
      <formula1>"Selezionare, Regime de minimis, Regime in esenzione Reg. 651/2014"</formula1>
    </dataValidation>
  </dataValidations>
  <printOptions horizontalCentered="1"/>
  <pageMargins left="0.35433070866141736" right="0.2755905511811024" top="0.3937007874015748" bottom="0.2755905511811024" header="0.15748031496062992" footer="0.18"/>
  <pageSetup horizontalDpi="600" verticalDpi="600" orientation="landscape" paperSize="9" scale="65" r:id="rId2"/>
  <headerFooter>
    <oddHeader>&amp;RDOSSIER DI CANDIDATURA</oddHeader>
    <oddFooter>&amp;Rpag.&amp;P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Rossana Casasanta</dc:creator>
  <cp:keywords/>
  <dc:description/>
  <cp:lastModifiedBy>Maria Sambenedetto</cp:lastModifiedBy>
  <cp:lastPrinted>2017-03-09T10:16:18Z</cp:lastPrinted>
  <dcterms:created xsi:type="dcterms:W3CDTF">2016-12-13T10:46:02Z</dcterms:created>
  <dcterms:modified xsi:type="dcterms:W3CDTF">2017-03-09T11:34:34Z</dcterms:modified>
  <cp:category/>
  <cp:version/>
  <cp:contentType/>
  <cp:contentStatus/>
</cp:coreProperties>
</file>