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970" windowHeight="5340" activeTab="1"/>
  </bookViews>
  <sheets>
    <sheet name="All.II a_Piano econ. dettaglio" sheetId="1" r:id="rId1"/>
    <sheet name="All. II b_Piano econ. generale" sheetId="2" r:id="rId2"/>
  </sheets>
  <definedNames>
    <definedName name="_ftn1">'All.II a_Piano econ. dettaglio'!#REF!</definedName>
    <definedName name="_ftnref1">'All.II a_Piano econ. dettaglio'!#REF!</definedName>
    <definedName name="_xlnm.Print_Area" localSheetId="1">'All. II b_Piano econ. generale'!$A$1:$L$37</definedName>
    <definedName name="_xlnm.Print_Area" localSheetId="0">'All.II a_Piano econ. dettaglio'!$A$1:$H$64</definedName>
    <definedName name="_xlnm.Print_Titles" localSheetId="0">'All.II a_Piano econ. dettaglio'!$13:$13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17" i="1"/>
  <c r="H26" i="2" l="1"/>
  <c r="H25" i="2"/>
  <c r="J25" i="2" s="1"/>
  <c r="H24" i="2"/>
  <c r="G27" i="2" l="1"/>
  <c r="G28" i="2"/>
  <c r="L30" i="2"/>
  <c r="C33" i="2" s="1"/>
  <c r="G26" i="2" l="1"/>
  <c r="G25" i="2"/>
  <c r="G24" i="2"/>
  <c r="H29" i="2" l="1"/>
  <c r="H28" i="2"/>
  <c r="H27" i="2"/>
  <c r="H23" i="2"/>
  <c r="H22" i="2"/>
  <c r="H21" i="2"/>
  <c r="D59" i="1" l="1"/>
  <c r="C29" i="2" s="1"/>
  <c r="D57" i="1"/>
  <c r="C28" i="2" s="1"/>
  <c r="D55" i="1"/>
  <c r="C27" i="2" s="1"/>
  <c r="I27" i="2" l="1"/>
  <c r="J27" i="2" l="1"/>
  <c r="K27" i="2" s="1"/>
  <c r="I28" i="2"/>
  <c r="I29" i="2"/>
  <c r="J24" i="2"/>
  <c r="I22" i="2"/>
  <c r="I23" i="2"/>
  <c r="I21" i="2"/>
  <c r="J23" i="2" l="1"/>
  <c r="J29" i="2"/>
  <c r="J22" i="2"/>
  <c r="J28" i="2"/>
  <c r="J26" i="2"/>
  <c r="J21" i="2"/>
  <c r="C25" i="2"/>
  <c r="C26" i="2"/>
  <c r="C24" i="2"/>
  <c r="K24" i="2" l="1"/>
  <c r="K26" i="2"/>
  <c r="K25" i="2"/>
  <c r="K29" i="2"/>
  <c r="K28" i="2"/>
  <c r="C48" i="1"/>
  <c r="D48" i="1" s="1"/>
  <c r="C23" i="2" s="1"/>
  <c r="C40" i="1"/>
  <c r="C37" i="1"/>
  <c r="C32" i="1"/>
  <c r="C29" i="1"/>
  <c r="C26" i="1"/>
  <c r="C23" i="1"/>
  <c r="C20" i="1"/>
  <c r="K23" i="2" l="1"/>
  <c r="D53" i="1"/>
  <c r="C33" i="1"/>
  <c r="C41" i="1"/>
  <c r="D41" i="1" s="1"/>
  <c r="C22" i="2" s="1"/>
  <c r="D33" i="1" l="1"/>
  <c r="C21" i="2" s="1"/>
  <c r="C60" i="1"/>
  <c r="K21" i="2" l="1"/>
  <c r="D60" i="1"/>
  <c r="C30" i="2"/>
  <c r="K22" i="2" l="1"/>
  <c r="K30" i="2" s="1"/>
  <c r="E30" i="2"/>
  <c r="F30" i="2" l="1"/>
  <c r="F24" i="2"/>
  <c r="F26" i="2"/>
  <c r="F25" i="2"/>
  <c r="M30" i="2"/>
  <c r="D33" i="2"/>
  <c r="F23" i="2"/>
  <c r="G23" i="2" s="1"/>
  <c r="F21" i="2"/>
  <c r="C32" i="2"/>
  <c r="C34" i="2" s="1"/>
  <c r="F22" i="2"/>
  <c r="G22" i="2" s="1"/>
  <c r="F28" i="2"/>
  <c r="F27" i="2"/>
  <c r="F29" i="2"/>
</calcChain>
</file>

<file path=xl/sharedStrings.xml><?xml version="1.0" encoding="utf-8"?>
<sst xmlns="http://schemas.openxmlformats.org/spreadsheetml/2006/main" count="107" uniqueCount="94">
  <si>
    <t>Totale macchinari</t>
  </si>
  <si>
    <t>Totale impianti</t>
  </si>
  <si>
    <t>Totale attrezzature varie</t>
  </si>
  <si>
    <t>Totale opere impiantistiche</t>
  </si>
  <si>
    <t>a) Macchinari, impianti e attrezzature varie</t>
  </si>
  <si>
    <t>Totale sistemi</t>
  </si>
  <si>
    <t>Totale componenti</t>
  </si>
  <si>
    <t>Programmi informatici specifici (descrizione dei singoli programmi)</t>
  </si>
  <si>
    <t>Totale programmi informatici</t>
  </si>
  <si>
    <t>Importo preventivo (€)</t>
  </si>
  <si>
    <t>Nominativo fornitore</t>
  </si>
  <si>
    <t>Totale opere edili</t>
  </si>
  <si>
    <t>c) Spese tecniche</t>
  </si>
  <si>
    <t>Progettazione lavori</t>
  </si>
  <si>
    <t>Direzione lavori</t>
  </si>
  <si>
    <t>Regolare esecuzione dei lavori</t>
  </si>
  <si>
    <t>Collaudo</t>
  </si>
  <si>
    <t>d) Spese per studi ambientali</t>
  </si>
  <si>
    <t>totale per Voce di spesa</t>
  </si>
  <si>
    <t>totali</t>
  </si>
  <si>
    <t>SPESE AMMISSIBILI</t>
  </si>
  <si>
    <t>Spesa ammissibile</t>
  </si>
  <si>
    <t>Contributo richiesto</t>
  </si>
  <si>
    <t>%</t>
  </si>
  <si>
    <t>Massimali di spesa</t>
  </si>
  <si>
    <t>max 20% del totale spese ammissibili</t>
  </si>
  <si>
    <t>Denominazione Impresa</t>
  </si>
  <si>
    <t>Titolo intervento</t>
  </si>
  <si>
    <t>Dimensione dell'impresa</t>
  </si>
  <si>
    <t>lett.a)</t>
  </si>
  <si>
    <t>lett.b)</t>
  </si>
  <si>
    <t>lett. c)</t>
  </si>
  <si>
    <t>Spese tecniche</t>
  </si>
  <si>
    <t xml:space="preserve">Opere edili ed impiantistiche </t>
  </si>
  <si>
    <t>Macchinari, Impianti e Attrezzature, sistemi, componenti, programmi informatici</t>
  </si>
  <si>
    <t xml:space="preserve">Cofinanziamento privato </t>
  </si>
  <si>
    <t>POR FESR Abruzzo 2014-2020  ASSE IV – Promozione di un’economia a basse emissioni di carbonio - Linea di azione 4.2.1</t>
  </si>
  <si>
    <t>Intensità max di aiuto</t>
  </si>
  <si>
    <t>Zona assistita 107.3 lett. c</t>
  </si>
  <si>
    <t xml:space="preserve">Dipartimento Sviluppo Economico, Politiche del Lavoro, Istruzione, Ricerca e Università </t>
  </si>
  <si>
    <t>Servizio Competitività e Attrazione degli Investimenti - DPG015</t>
  </si>
  <si>
    <t>rif. Preventivo/computo allegato</t>
  </si>
  <si>
    <t>POR FESR Abruzzo 2014-2020  
ASSE IV – Promozione di un’economia a basse emissioni di carbonio - Linea di azione 4.2.1</t>
  </si>
  <si>
    <t>Perizia tecnica giurata</t>
  </si>
  <si>
    <t>max 7%  del tot. spese ammissibili e max € 10.000,00</t>
  </si>
  <si>
    <t>Dipartimento Sviluppo Economico, Politiche del Lavoro, Istruzione, Ricerca e Università  - Servizio Competitività e Attrazione degli Investimenti - DPG015</t>
  </si>
  <si>
    <r>
      <t>Macchinari (</t>
    </r>
    <r>
      <rPr>
        <i/>
        <sz val="10"/>
        <rFont val="Calibri"/>
        <family val="2"/>
        <scheme val="minor"/>
      </rPr>
      <t>descrizione dei singoli macchinari</t>
    </r>
    <r>
      <rPr>
        <sz val="10"/>
        <rFont val="Calibri"/>
        <family val="2"/>
        <scheme val="minor"/>
      </rPr>
      <t>)</t>
    </r>
  </si>
  <si>
    <r>
      <t>(</t>
    </r>
    <r>
      <rPr>
        <i/>
        <sz val="10"/>
        <rFont val="Calibri"/>
        <family val="2"/>
        <scheme val="minor"/>
      </rPr>
      <t>aggiungere righe se necessario</t>
    </r>
    <r>
      <rPr>
        <sz val="10"/>
        <rFont val="Calibri"/>
        <family val="2"/>
        <scheme val="minor"/>
      </rPr>
      <t>)</t>
    </r>
  </si>
  <si>
    <r>
      <t>Impianti (</t>
    </r>
    <r>
      <rPr>
        <i/>
        <sz val="10"/>
        <rFont val="Calibri"/>
        <family val="2"/>
        <scheme val="minor"/>
      </rPr>
      <t>descrizione dei singoli impianti</t>
    </r>
    <r>
      <rPr>
        <sz val="10"/>
        <rFont val="Calibri"/>
        <family val="2"/>
        <scheme val="minor"/>
      </rPr>
      <t>)</t>
    </r>
  </si>
  <si>
    <r>
      <t>Attrezzature varie (</t>
    </r>
    <r>
      <rPr>
        <i/>
        <sz val="10"/>
        <rFont val="Calibri"/>
        <family val="2"/>
        <scheme val="minor"/>
      </rPr>
      <t>descrizione delle singole attrezzature</t>
    </r>
    <r>
      <rPr>
        <sz val="10"/>
        <rFont val="Calibri"/>
        <family val="2"/>
        <scheme val="minor"/>
      </rPr>
      <t>)</t>
    </r>
  </si>
  <si>
    <r>
      <t>Sistemi vari (</t>
    </r>
    <r>
      <rPr>
        <i/>
        <sz val="10"/>
        <rFont val="Calibri"/>
        <family val="2"/>
        <scheme val="minor"/>
      </rPr>
      <t>descrizione dei singoli sistemi</t>
    </r>
    <r>
      <rPr>
        <sz val="10"/>
        <rFont val="Calibri"/>
        <family val="2"/>
        <scheme val="minor"/>
      </rPr>
      <t>)</t>
    </r>
  </si>
  <si>
    <r>
      <t>Componenti vari (</t>
    </r>
    <r>
      <rPr>
        <i/>
        <sz val="10"/>
        <rFont val="Calibri"/>
        <family val="2"/>
        <scheme val="minor"/>
      </rPr>
      <t>descrizione dei singoli componenti</t>
    </r>
    <r>
      <rPr>
        <sz val="10"/>
        <rFont val="Calibri"/>
        <family val="2"/>
        <scheme val="minor"/>
      </rPr>
      <t>)</t>
    </r>
  </si>
  <si>
    <r>
      <t xml:space="preserve">Opere edili </t>
    </r>
    <r>
      <rPr>
        <i/>
        <sz val="10"/>
        <rFont val="Calibri"/>
        <family val="2"/>
        <scheme val="minor"/>
      </rPr>
      <t>(descrizione delle singole opere edili)</t>
    </r>
  </si>
  <si>
    <r>
      <t xml:space="preserve">Opere impiantistiche </t>
    </r>
    <r>
      <rPr>
        <i/>
        <sz val="10"/>
        <rFont val="Calibri"/>
        <family val="2"/>
        <scheme val="minor"/>
      </rPr>
      <t>(descrizione delle singole opere impiantistiche)</t>
    </r>
  </si>
  <si>
    <t>TOTALE VOCE a)</t>
  </si>
  <si>
    <t>TOTALE VOCE b)</t>
  </si>
  <si>
    <t xml:space="preserve">b) Opere edili ed impiantistiche </t>
  </si>
  <si>
    <t>TOTALE VOCE c)</t>
  </si>
  <si>
    <t>TOTALE VOCE d)</t>
  </si>
  <si>
    <t>NOTE</t>
  </si>
  <si>
    <t>COMPILARE E SELEZIONARE LE SOLE CELLE GRIGIE</t>
  </si>
  <si>
    <t>Importo effettivo come risultante da preventivi di spesa (all. II a)</t>
  </si>
  <si>
    <t>PIANO ECONOMICO DI DETTAGLIO</t>
  </si>
  <si>
    <t>PIANO ECONOMICO GENERALE</t>
  </si>
  <si>
    <t>d2) Audit energetico</t>
  </si>
  <si>
    <t>d3) Consulenza LCA</t>
  </si>
  <si>
    <t>Ammontare max contributo pubblico richiedibile</t>
  </si>
  <si>
    <t>Verifica superamento massimali di spesa</t>
  </si>
  <si>
    <t xml:space="preserve">e1) Spese per Perizia tecnica giurata  </t>
  </si>
  <si>
    <t>e2)Spese per Perizia tecnica giurata  per raggiungimento ob. Energetici</t>
  </si>
  <si>
    <t>lett. e1)</t>
  </si>
  <si>
    <t>Polizza fideiussoria per anticipazione</t>
  </si>
  <si>
    <t>lett. e2)</t>
  </si>
  <si>
    <t>Perizia tecnica giurata - obiettivi energetici</t>
  </si>
  <si>
    <r>
      <t xml:space="preserve">VOCE DI SPESA 
 </t>
    </r>
    <r>
      <rPr>
        <sz val="10"/>
        <rFont val="Calibri"/>
        <family val="2"/>
        <scheme val="minor"/>
      </rPr>
      <t>(art. 8 “Spese Ammissibili” dell’Avviso)</t>
    </r>
  </si>
  <si>
    <t>Sede dell'unità operativa (Comune)</t>
  </si>
  <si>
    <t>d1) A.P.E.</t>
  </si>
  <si>
    <t xml:space="preserve">max € 2.000,00 </t>
  </si>
  <si>
    <t xml:space="preserve">max € 3.000,00 </t>
  </si>
  <si>
    <t>lett. f)</t>
  </si>
  <si>
    <t>f) Polizza fideiussoria per anticipazione</t>
  </si>
  <si>
    <t>lett. d1) A.P.E.</t>
  </si>
  <si>
    <t xml:space="preserve"> lett. d2) Audit energetico</t>
  </si>
  <si>
    <t>lett. d3) Consulenza LCA</t>
  </si>
  <si>
    <t>Linea A o B</t>
  </si>
  <si>
    <t>Ammontare contributo richiesto</t>
  </si>
  <si>
    <t>max € 2.000,00 
(d1+d2+d3 max € 10.000,00)</t>
  </si>
  <si>
    <t>max € 5.000,00 
(d1+d2+d3 max € 10.000,00)</t>
  </si>
  <si>
    <t>_______________________________</t>
  </si>
  <si>
    <t>Timbro e Firma del Legale Rappresentante</t>
  </si>
  <si>
    <t>Totali</t>
  </si>
  <si>
    <t>Selezionare</t>
  </si>
  <si>
    <t>Sicurezza</t>
  </si>
  <si>
    <t>Polizza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</si>
</sst>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[$€-410]_-;\-* #,##0.00\ [$€-410]_-;_-* &quot;-&quot;??\ [$€-410]_-;_-@_-"/>
    <numFmt numFmtId="165" formatCode="&quot;€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9BBB59"/>
      </left>
      <right/>
      <top style="medium">
        <color rgb="FF9BBB59"/>
      </top>
      <bottom/>
      <diagonal/>
    </border>
    <border>
      <left/>
      <right style="medium">
        <color rgb="FF9BBB59"/>
      </right>
      <top style="medium">
        <color rgb="FF9BBB59"/>
      </top>
      <bottom/>
      <diagonal/>
    </border>
    <border>
      <left style="medium">
        <color rgb="FF9BBB59"/>
      </left>
      <right/>
      <top/>
      <bottom/>
      <diagonal/>
    </border>
    <border>
      <left/>
      <right style="medium">
        <color rgb="FF9BBB59"/>
      </right>
      <top/>
      <bottom/>
      <diagonal/>
    </border>
    <border>
      <left style="medium">
        <color rgb="FF9BBB59"/>
      </left>
      <right/>
      <top/>
      <bottom style="medium">
        <color rgb="FF9BBB59"/>
      </bottom>
      <diagonal/>
    </border>
    <border>
      <left/>
      <right style="medium">
        <color rgb="FF9BBB59"/>
      </right>
      <top/>
      <bottom style="medium">
        <color rgb="FF9BBB59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8" fillId="0" borderId="0" xfId="0" applyFont="1"/>
    <xf numFmtId="0" fontId="10" fillId="0" borderId="0" xfId="0" applyFont="1" applyAlignment="1" applyProtection="1">
      <alignment horizontal="right"/>
      <protection locked="0"/>
    </xf>
    <xf numFmtId="0" fontId="15" fillId="0" borderId="0" xfId="0" applyFont="1"/>
    <xf numFmtId="0" fontId="8" fillId="2" borderId="2" xfId="0" applyFont="1" applyFill="1" applyBorder="1" applyAlignment="1">
      <alignment wrapText="1"/>
    </xf>
    <xf numFmtId="164" fontId="8" fillId="0" borderId="2" xfId="1" applyNumberFormat="1" applyFont="1" applyBorder="1" applyAlignment="1">
      <alignment wrapText="1"/>
    </xf>
    <xf numFmtId="164" fontId="8" fillId="0" borderId="1" xfId="1" applyNumberFormat="1" applyFont="1" applyBorder="1" applyAlignment="1">
      <alignment wrapText="1"/>
    </xf>
    <xf numFmtId="164" fontId="8" fillId="0" borderId="5" xfId="1" applyNumberFormat="1" applyFont="1" applyBorder="1" applyAlignment="1">
      <alignment wrapText="1"/>
    </xf>
    <xf numFmtId="0" fontId="9" fillId="4" borderId="2" xfId="0" applyFont="1" applyFill="1" applyBorder="1" applyAlignment="1">
      <alignment horizontal="right" wrapText="1"/>
    </xf>
    <xf numFmtId="164" fontId="8" fillId="4" borderId="2" xfId="1" applyNumberFormat="1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164" fontId="8" fillId="0" borderId="17" xfId="1" applyNumberFormat="1" applyFont="1" applyBorder="1" applyAlignment="1">
      <alignment wrapText="1"/>
    </xf>
    <xf numFmtId="0" fontId="9" fillId="4" borderId="2" xfId="0" applyFont="1" applyFill="1" applyBorder="1" applyAlignment="1">
      <alignment wrapText="1"/>
    </xf>
    <xf numFmtId="164" fontId="8" fillId="0" borderId="17" xfId="1" applyNumberFormat="1" applyFont="1" applyFill="1" applyBorder="1" applyAlignment="1">
      <alignment wrapText="1"/>
    </xf>
    <xf numFmtId="164" fontId="8" fillId="0" borderId="2" xfId="1" applyNumberFormat="1" applyFont="1" applyFill="1" applyBorder="1" applyAlignment="1">
      <alignment wrapText="1"/>
    </xf>
    <xf numFmtId="164" fontId="8" fillId="0" borderId="1" xfId="1" applyNumberFormat="1" applyFont="1" applyFill="1" applyBorder="1" applyAlignment="1">
      <alignment wrapText="1"/>
    </xf>
    <xf numFmtId="164" fontId="8" fillId="0" borderId="5" xfId="1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43" fontId="15" fillId="0" borderId="0" xfId="1" applyFont="1"/>
    <xf numFmtId="164" fontId="15" fillId="0" borderId="0" xfId="1" applyNumberFormat="1" applyFont="1"/>
    <xf numFmtId="0" fontId="15" fillId="0" borderId="0" xfId="0" applyFont="1" applyAlignment="1">
      <alignment horizontal="center"/>
    </xf>
    <xf numFmtId="0" fontId="9" fillId="3" borderId="4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wrapText="1"/>
    </xf>
    <xf numFmtId="43" fontId="9" fillId="4" borderId="1" xfId="1" applyFont="1" applyFill="1" applyBorder="1" applyAlignment="1">
      <alignment wrapText="1"/>
    </xf>
    <xf numFmtId="164" fontId="9" fillId="4" borderId="1" xfId="1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right" wrapText="1"/>
    </xf>
    <xf numFmtId="164" fontId="9" fillId="5" borderId="2" xfId="1" applyNumberFormat="1" applyFont="1" applyFill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0" xfId="0" applyFont="1"/>
    <xf numFmtId="0" fontId="8" fillId="0" borderId="0" xfId="0" applyFont="1" applyFill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left" wrapText="1"/>
    </xf>
    <xf numFmtId="0" fontId="14" fillId="0" borderId="0" xfId="0" applyFont="1" applyAlignment="1">
      <alignment horizontal="right" wrapText="1"/>
    </xf>
    <xf numFmtId="164" fontId="14" fillId="0" borderId="27" xfId="1" applyNumberFormat="1" applyFont="1" applyBorder="1" applyAlignment="1">
      <alignment wrapText="1"/>
    </xf>
    <xf numFmtId="43" fontId="8" fillId="0" borderId="0" xfId="1" applyFont="1"/>
    <xf numFmtId="43" fontId="9" fillId="0" borderId="0" xfId="1" applyFont="1"/>
    <xf numFmtId="43" fontId="8" fillId="0" borderId="0" xfId="1" applyFont="1" applyFill="1"/>
    <xf numFmtId="43" fontId="9" fillId="0" borderId="0" xfId="1" applyFont="1" applyFill="1"/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7" fillId="3" borderId="0" xfId="0" applyFont="1" applyFill="1" applyAlignment="1">
      <alignment horizontal="center"/>
    </xf>
    <xf numFmtId="0" fontId="7" fillId="0" borderId="0" xfId="0" applyFont="1" applyAlignment="1" applyProtection="1">
      <alignment horizontal="right"/>
    </xf>
    <xf numFmtId="9" fontId="5" fillId="0" borderId="16" xfId="2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 wrapText="1"/>
    </xf>
    <xf numFmtId="9" fontId="5" fillId="0" borderId="16" xfId="2" applyFont="1" applyBorder="1" applyAlignment="1" applyProtection="1">
      <alignment vertical="center"/>
    </xf>
    <xf numFmtId="9" fontId="5" fillId="0" borderId="16" xfId="0" applyNumberFormat="1" applyFont="1" applyBorder="1" applyAlignment="1" applyProtection="1">
      <alignment horizontal="center" vertical="center"/>
    </xf>
    <xf numFmtId="165" fontId="5" fillId="0" borderId="6" xfId="2" applyNumberFormat="1" applyFont="1" applyBorder="1" applyAlignment="1" applyProtection="1">
      <alignment vertical="center"/>
    </xf>
    <xf numFmtId="0" fontId="11" fillId="0" borderId="25" xfId="0" applyFont="1" applyBorder="1" applyAlignment="1" applyProtection="1">
      <alignment horizontal="center" vertical="center" wrapText="1"/>
    </xf>
    <xf numFmtId="9" fontId="5" fillId="0" borderId="24" xfId="2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</xf>
    <xf numFmtId="9" fontId="5" fillId="0" borderId="24" xfId="2" applyFont="1" applyBorder="1" applyAlignment="1" applyProtection="1">
      <alignment vertical="center"/>
    </xf>
    <xf numFmtId="9" fontId="5" fillId="0" borderId="24" xfId="0" applyNumberFormat="1" applyFont="1" applyBorder="1" applyAlignment="1" applyProtection="1">
      <alignment horizontal="center" vertical="center"/>
    </xf>
    <xf numFmtId="165" fontId="5" fillId="0" borderId="8" xfId="2" applyNumberFormat="1" applyFont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horizontal="center" vertical="center"/>
    </xf>
    <xf numFmtId="165" fontId="7" fillId="3" borderId="6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right"/>
    </xf>
    <xf numFmtId="0" fontId="8" fillId="0" borderId="0" xfId="0" applyFont="1" applyBorder="1" applyProtection="1"/>
    <xf numFmtId="43" fontId="5" fillId="0" borderId="0" xfId="1" applyFont="1" applyAlignment="1" applyProtection="1"/>
    <xf numFmtId="0" fontId="5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Protection="1"/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9" fillId="2" borderId="0" xfId="0" applyFont="1" applyFill="1" applyBorder="1" applyAlignment="1" applyProtection="1">
      <alignment wrapText="1"/>
    </xf>
    <xf numFmtId="43" fontId="5" fillId="0" borderId="0" xfId="1" applyFont="1" applyProtection="1"/>
    <xf numFmtId="43" fontId="12" fillId="3" borderId="16" xfId="1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vertical="center"/>
    </xf>
    <xf numFmtId="0" fontId="12" fillId="3" borderId="6" xfId="0" applyFont="1" applyFill="1" applyBorder="1" applyAlignment="1" applyProtection="1">
      <alignment horizontal="center" vertical="center" wrapText="1"/>
    </xf>
    <xf numFmtId="0" fontId="19" fillId="3" borderId="16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wrapText="1"/>
    </xf>
    <xf numFmtId="43" fontId="5" fillId="0" borderId="11" xfId="1" applyFont="1" applyBorder="1" applyAlignment="1" applyProtection="1">
      <alignment vertical="center"/>
    </xf>
    <xf numFmtId="43" fontId="5" fillId="0" borderId="16" xfId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43" fontId="5" fillId="0" borderId="16" xfId="1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right" vertical="center"/>
    </xf>
    <xf numFmtId="43" fontId="5" fillId="0" borderId="13" xfId="1" applyFont="1" applyBorder="1" applyAlignment="1" applyProtection="1">
      <alignment vertical="center"/>
    </xf>
    <xf numFmtId="43" fontId="5" fillId="0" borderId="24" xfId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43" fontId="5" fillId="0" borderId="12" xfId="1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left" vertical="center"/>
    </xf>
    <xf numFmtId="43" fontId="7" fillId="3" borderId="16" xfId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9" fontId="8" fillId="0" borderId="0" xfId="2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43" fontId="5" fillId="0" borderId="0" xfId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right" wrapText="1"/>
    </xf>
    <xf numFmtId="43" fontId="5" fillId="0" borderId="19" xfId="1" applyFont="1" applyBorder="1" applyAlignment="1" applyProtection="1"/>
    <xf numFmtId="43" fontId="5" fillId="0" borderId="0" xfId="1" applyFont="1" applyBorder="1" applyProtection="1"/>
    <xf numFmtId="0" fontId="5" fillId="0" borderId="0" xfId="0" applyFont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right" wrapText="1"/>
    </xf>
    <xf numFmtId="165" fontId="7" fillId="0" borderId="21" xfId="1" applyNumberFormat="1" applyFont="1" applyFill="1" applyBorder="1" applyAlignment="1" applyProtection="1"/>
    <xf numFmtId="0" fontId="3" fillId="0" borderId="22" xfId="0" applyFont="1" applyFill="1" applyBorder="1" applyAlignment="1" applyProtection="1">
      <alignment horizontal="right" wrapText="1"/>
    </xf>
    <xf numFmtId="43" fontId="5" fillId="0" borderId="23" xfId="1" applyFont="1" applyBorder="1" applyAlignment="1" applyProtection="1"/>
    <xf numFmtId="43" fontId="5" fillId="0" borderId="0" xfId="0" applyNumberFormat="1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4" xfId="0" applyFont="1" applyBorder="1" applyProtection="1"/>
    <xf numFmtId="0" fontId="10" fillId="0" borderId="14" xfId="0" applyFont="1" applyBorder="1" applyAlignment="1" applyProtection="1"/>
    <xf numFmtId="0" fontId="15" fillId="0" borderId="0" xfId="0" applyFont="1" applyProtection="1"/>
    <xf numFmtId="0" fontId="0" fillId="0" borderId="0" xfId="0" applyProtection="1"/>
    <xf numFmtId="43" fontId="5" fillId="6" borderId="16" xfId="0" applyNumberFormat="1" applyFont="1" applyFill="1" applyBorder="1" applyAlignment="1" applyProtection="1">
      <alignment vertical="center"/>
      <protection locked="0"/>
    </xf>
    <xf numFmtId="43" fontId="7" fillId="3" borderId="16" xfId="1" applyFont="1" applyFill="1" applyBorder="1" applyAlignment="1" applyProtection="1">
      <alignment vertical="center"/>
      <protection locked="0"/>
    </xf>
    <xf numFmtId="165" fontId="5" fillId="6" borderId="16" xfId="2" applyNumberFormat="1" applyFont="1" applyFill="1" applyBorder="1" applyAlignment="1" applyProtection="1">
      <alignment vertical="center"/>
      <protection locked="0"/>
    </xf>
    <xf numFmtId="165" fontId="5" fillId="6" borderId="24" xfId="2" applyNumberFormat="1" applyFont="1" applyFill="1" applyBorder="1" applyAlignment="1" applyProtection="1">
      <alignment vertical="center"/>
      <protection locked="0"/>
    </xf>
    <xf numFmtId="43" fontId="8" fillId="0" borderId="12" xfId="1" applyFont="1" applyBorder="1" applyAlignment="1" applyProtection="1">
      <alignment vertical="center"/>
    </xf>
    <xf numFmtId="43" fontId="8" fillId="0" borderId="24" xfId="1" applyFont="1" applyBorder="1" applyAlignment="1" applyProtection="1">
      <alignment horizontal="center" vertical="center" wrapText="1"/>
    </xf>
    <xf numFmtId="43" fontId="8" fillId="0" borderId="11" xfId="1" applyFont="1" applyBorder="1" applyAlignment="1" applyProtection="1">
      <alignment vertical="center"/>
    </xf>
    <xf numFmtId="165" fontId="7" fillId="3" borderId="1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left" wrapText="1"/>
    </xf>
    <xf numFmtId="0" fontId="9" fillId="3" borderId="15" xfId="0" applyFont="1" applyFill="1" applyBorder="1" applyAlignment="1">
      <alignment horizontal="left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2" fillId="3" borderId="16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right" vertical="center"/>
    </xf>
    <xf numFmtId="0" fontId="7" fillId="3" borderId="11" xfId="0" applyFont="1" applyFill="1" applyBorder="1" applyAlignment="1" applyProtection="1">
      <alignment horizontal="right" vertical="center"/>
    </xf>
    <xf numFmtId="43" fontId="7" fillId="3" borderId="6" xfId="1" applyFont="1" applyFill="1" applyBorder="1" applyAlignment="1" applyProtection="1">
      <alignment horizontal="center" vertical="center" wrapText="1"/>
    </xf>
    <xf numFmtId="43" fontId="7" fillId="3" borderId="11" xfId="1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horizontal="center"/>
    </xf>
    <xf numFmtId="0" fontId="18" fillId="3" borderId="9" xfId="0" applyFont="1" applyFill="1" applyBorder="1" applyAlignment="1" applyProtection="1">
      <alignment horizontal="center"/>
    </xf>
    <xf numFmtId="0" fontId="18" fillId="3" borderId="11" xfId="0" applyFont="1" applyFill="1" applyBorder="1" applyAlignment="1" applyProtection="1">
      <alignment horizontal="center"/>
    </xf>
    <xf numFmtId="0" fontId="0" fillId="6" borderId="0" xfId="0" applyFill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 wrapText="1"/>
      <protection locked="0"/>
    </xf>
    <xf numFmtId="43" fontId="1" fillId="6" borderId="0" xfId="1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11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671830</xdr:colOff>
      <xdr:row>7</xdr:row>
      <xdr:rowOff>13970</xdr:rowOff>
    </xdr:to>
    <xdr:pic>
      <xdr:nvPicPr>
        <xdr:cNvPr id="6" name="Immagine 5" descr="C:\Users\user\AppData\Local\Microsoft\Windows\INetCache\Content.Word\Immagine.png">
          <a:extLst>
            <a:ext uri="{FF2B5EF4-FFF2-40B4-BE49-F238E27FC236}">
              <a16:creationId xmlns:a16="http://schemas.microsoft.com/office/drawing/2014/main" xmlns="" id="{DCF753E9-FDD1-437E-AB17-C5C5002D44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6120130" cy="1347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1</xdr:row>
      <xdr:rowOff>0</xdr:rowOff>
    </xdr:from>
    <xdr:to>
      <xdr:col>6</xdr:col>
      <xdr:colOff>262255</xdr:colOff>
      <xdr:row>8</xdr:row>
      <xdr:rowOff>17780</xdr:rowOff>
    </xdr:to>
    <xdr:pic>
      <xdr:nvPicPr>
        <xdr:cNvPr id="7" name="Immagine 6" descr="C:\Users\user\AppData\Local\Microsoft\Windows\INetCache\Content.Word\Immagine.png">
          <a:extLst>
            <a:ext uri="{FF2B5EF4-FFF2-40B4-BE49-F238E27FC236}">
              <a16:creationId xmlns:a16="http://schemas.microsoft.com/office/drawing/2014/main" xmlns="" id="{4F0BF25A-847A-456C-A3B1-CA3BC288DB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270" y="457200"/>
          <a:ext cx="6621145" cy="1244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63"/>
  <sheetViews>
    <sheetView view="pageLayout" topLeftCell="A6" zoomScaleNormal="100" workbookViewId="0">
      <selection activeCell="C15" sqref="C15"/>
    </sheetView>
  </sheetViews>
  <sheetFormatPr defaultColWidth="9.140625" defaultRowHeight="15" x14ac:dyDescent="0.25"/>
  <cols>
    <col min="1" max="1" width="3.5703125" style="3" customWidth="1"/>
    <col min="2" max="2" width="31.5703125" style="17" customWidth="1"/>
    <col min="3" max="3" width="14.140625" style="18" bestFit="1" customWidth="1"/>
    <col min="4" max="4" width="14.140625" style="19" bestFit="1" customWidth="1"/>
    <col min="5" max="5" width="21.85546875" style="3" customWidth="1"/>
    <col min="6" max="6" width="10.7109375" style="20" customWidth="1"/>
    <col min="7" max="7" width="11" style="20" customWidth="1"/>
    <col min="8" max="8" width="17.42578125" style="3" customWidth="1"/>
    <col min="9" max="13" width="9.140625" style="3"/>
    <col min="14" max="14" width="14.28515625" style="18" bestFit="1" customWidth="1"/>
    <col min="15" max="16384" width="9.140625" style="3"/>
  </cols>
  <sheetData>
    <row r="8" spans="1:14" x14ac:dyDescent="0.25">
      <c r="A8" s="141" t="s">
        <v>39</v>
      </c>
      <c r="B8" s="141"/>
      <c r="C8" s="141"/>
      <c r="D8" s="141"/>
      <c r="E8" s="141"/>
      <c r="F8" s="141"/>
      <c r="G8" s="47"/>
    </row>
    <row r="9" spans="1:14" x14ac:dyDescent="0.25">
      <c r="A9" s="141" t="s">
        <v>40</v>
      </c>
      <c r="B9" s="141"/>
      <c r="C9" s="141"/>
      <c r="D9" s="141"/>
      <c r="E9" s="141"/>
      <c r="F9" s="141"/>
      <c r="G9" s="47"/>
    </row>
    <row r="10" spans="1:14" ht="28.5" customHeight="1" x14ac:dyDescent="0.25">
      <c r="A10" s="144" t="s">
        <v>42</v>
      </c>
      <c r="B10" s="141"/>
      <c r="C10" s="141"/>
      <c r="D10" s="141"/>
      <c r="E10" s="141"/>
      <c r="F10" s="141"/>
      <c r="G10" s="47"/>
    </row>
    <row r="11" spans="1:14" ht="13.9" customHeight="1" x14ac:dyDescent="0.3">
      <c r="A11" s="53"/>
      <c r="B11" s="52"/>
      <c r="C11" s="52"/>
      <c r="D11" s="52"/>
      <c r="E11" s="52"/>
      <c r="F11" s="52"/>
      <c r="G11" s="52"/>
    </row>
    <row r="12" spans="1:14" ht="18" x14ac:dyDescent="0.35">
      <c r="A12" s="54" t="s">
        <v>62</v>
      </c>
      <c r="B12" s="54"/>
      <c r="C12" s="54"/>
      <c r="D12" s="54"/>
      <c r="E12" s="54"/>
      <c r="F12" s="54"/>
      <c r="G12" s="54"/>
      <c r="H12" s="54"/>
    </row>
    <row r="13" spans="1:14" s="1" customFormat="1" ht="55.5" customHeight="1" x14ac:dyDescent="0.2">
      <c r="B13" s="23" t="s">
        <v>74</v>
      </c>
      <c r="C13" s="24" t="s">
        <v>9</v>
      </c>
      <c r="D13" s="25" t="s">
        <v>18</v>
      </c>
      <c r="E13" s="26" t="s">
        <v>10</v>
      </c>
      <c r="F13" s="26" t="s">
        <v>41</v>
      </c>
      <c r="G13" s="49" t="s">
        <v>84</v>
      </c>
      <c r="H13" s="26" t="s">
        <v>59</v>
      </c>
      <c r="N13" s="43"/>
    </row>
    <row r="14" spans="1:14" s="1" customFormat="1" ht="15" customHeight="1" x14ac:dyDescent="0.3">
      <c r="A14" s="145" t="s">
        <v>4</v>
      </c>
      <c r="B14" s="146"/>
      <c r="C14" s="50"/>
      <c r="D14" s="40"/>
      <c r="E14" s="40"/>
      <c r="F14" s="21"/>
      <c r="G14" s="21"/>
      <c r="H14" s="21"/>
      <c r="N14" s="43"/>
    </row>
    <row r="15" spans="1:14" s="1" customFormat="1" ht="24.95" customHeight="1" x14ac:dyDescent="0.2">
      <c r="B15" s="4" t="s">
        <v>46</v>
      </c>
      <c r="C15" s="5"/>
      <c r="D15" s="6"/>
      <c r="E15" s="29"/>
      <c r="F15" s="30"/>
      <c r="G15" s="30"/>
      <c r="H15" s="30"/>
      <c r="N15" s="43"/>
    </row>
    <row r="16" spans="1:14" s="1" customFormat="1" ht="24.95" customHeight="1" x14ac:dyDescent="0.3">
      <c r="B16" s="4" t="s">
        <v>47</v>
      </c>
      <c r="C16" s="5"/>
      <c r="D16" s="7"/>
      <c r="E16" s="29"/>
      <c r="F16" s="30"/>
      <c r="G16" s="30"/>
      <c r="H16" s="30"/>
      <c r="N16" s="43"/>
    </row>
    <row r="17" spans="2:14" s="1" customFormat="1" ht="24.95" customHeight="1" x14ac:dyDescent="0.3">
      <c r="B17" s="8" t="s">
        <v>0</v>
      </c>
      <c r="C17" s="9">
        <f>SUM(C15:C16)</f>
        <v>0</v>
      </c>
      <c r="D17" s="7"/>
      <c r="E17" s="29"/>
      <c r="F17" s="30"/>
      <c r="G17" s="30"/>
      <c r="H17" s="30"/>
      <c r="N17" s="43"/>
    </row>
    <row r="18" spans="2:14" s="1" customFormat="1" ht="24.95" customHeight="1" x14ac:dyDescent="0.2">
      <c r="B18" s="4" t="s">
        <v>48</v>
      </c>
      <c r="C18" s="5"/>
      <c r="D18" s="7"/>
      <c r="E18" s="29"/>
      <c r="F18" s="30"/>
      <c r="G18" s="30"/>
      <c r="H18" s="30"/>
      <c r="N18" s="43"/>
    </row>
    <row r="19" spans="2:14" s="1" customFormat="1" ht="24.95" customHeight="1" x14ac:dyDescent="0.3">
      <c r="B19" s="4" t="s">
        <v>47</v>
      </c>
      <c r="C19" s="5"/>
      <c r="D19" s="7"/>
      <c r="E19" s="29"/>
      <c r="F19" s="30"/>
      <c r="G19" s="30"/>
      <c r="H19" s="30"/>
      <c r="N19" s="43"/>
    </row>
    <row r="20" spans="2:14" s="1" customFormat="1" ht="24.95" customHeight="1" x14ac:dyDescent="0.3">
      <c r="B20" s="8" t="s">
        <v>1</v>
      </c>
      <c r="C20" s="9">
        <f>SUM(C18:C19)</f>
        <v>0</v>
      </c>
      <c r="D20" s="7"/>
      <c r="E20" s="29"/>
      <c r="F20" s="30"/>
      <c r="G20" s="30"/>
      <c r="H20" s="30"/>
      <c r="N20" s="43"/>
    </row>
    <row r="21" spans="2:14" s="1" customFormat="1" ht="24.95" customHeight="1" x14ac:dyDescent="0.3">
      <c r="B21" s="4" t="s">
        <v>49</v>
      </c>
      <c r="C21" s="5"/>
      <c r="D21" s="7"/>
      <c r="E21" s="29"/>
      <c r="F21" s="30"/>
      <c r="G21" s="30"/>
      <c r="H21" s="30"/>
      <c r="N21" s="43"/>
    </row>
    <row r="22" spans="2:14" s="1" customFormat="1" ht="24.95" customHeight="1" x14ac:dyDescent="0.3">
      <c r="B22" s="4" t="s">
        <v>47</v>
      </c>
      <c r="C22" s="5"/>
      <c r="D22" s="7"/>
      <c r="E22" s="29"/>
      <c r="F22" s="30"/>
      <c r="G22" s="30"/>
      <c r="H22" s="30"/>
      <c r="N22" s="43"/>
    </row>
    <row r="23" spans="2:14" s="1" customFormat="1" ht="24.95" customHeight="1" x14ac:dyDescent="0.3">
      <c r="B23" s="8" t="s">
        <v>2</v>
      </c>
      <c r="C23" s="9">
        <f>SUM(C21:C22)</f>
        <v>0</v>
      </c>
      <c r="D23" s="7"/>
      <c r="E23" s="29"/>
      <c r="F23" s="30"/>
      <c r="G23" s="30"/>
      <c r="H23" s="30"/>
      <c r="N23" s="43"/>
    </row>
    <row r="24" spans="2:14" s="1" customFormat="1" ht="24.95" customHeight="1" x14ac:dyDescent="0.3">
      <c r="B24" s="4" t="s">
        <v>50</v>
      </c>
      <c r="C24" s="5"/>
      <c r="D24" s="7"/>
      <c r="E24" s="29"/>
      <c r="F24" s="30"/>
      <c r="G24" s="30"/>
      <c r="H24" s="30"/>
      <c r="N24" s="43"/>
    </row>
    <row r="25" spans="2:14" s="1" customFormat="1" ht="24.95" customHeight="1" x14ac:dyDescent="0.3">
      <c r="B25" s="4" t="s">
        <v>47</v>
      </c>
      <c r="C25" s="5"/>
      <c r="D25" s="7"/>
      <c r="E25" s="29"/>
      <c r="F25" s="30"/>
      <c r="G25" s="30"/>
      <c r="H25" s="30"/>
      <c r="N25" s="43"/>
    </row>
    <row r="26" spans="2:14" s="1" customFormat="1" ht="24.95" customHeight="1" x14ac:dyDescent="0.3">
      <c r="B26" s="8" t="s">
        <v>5</v>
      </c>
      <c r="C26" s="9">
        <f>SUM(C24:C25)</f>
        <v>0</v>
      </c>
      <c r="D26" s="7"/>
      <c r="E26" s="29"/>
      <c r="F26" s="30"/>
      <c r="G26" s="30"/>
      <c r="H26" s="30"/>
      <c r="N26" s="43"/>
    </row>
    <row r="27" spans="2:14" s="1" customFormat="1" ht="24.95" customHeight="1" x14ac:dyDescent="0.3">
      <c r="B27" s="4" t="s">
        <v>51</v>
      </c>
      <c r="C27" s="5"/>
      <c r="D27" s="7"/>
      <c r="E27" s="29"/>
      <c r="F27" s="30"/>
      <c r="G27" s="30"/>
      <c r="H27" s="30"/>
      <c r="N27" s="43"/>
    </row>
    <row r="28" spans="2:14" s="1" customFormat="1" ht="24.95" customHeight="1" x14ac:dyDescent="0.3">
      <c r="B28" s="4" t="s">
        <v>47</v>
      </c>
      <c r="C28" s="5"/>
      <c r="D28" s="7"/>
      <c r="E28" s="29"/>
      <c r="F28" s="30"/>
      <c r="G28" s="30"/>
      <c r="H28" s="30"/>
      <c r="N28" s="43"/>
    </row>
    <row r="29" spans="2:14" s="1" customFormat="1" ht="24.95" customHeight="1" x14ac:dyDescent="0.3">
      <c r="B29" s="8" t="s">
        <v>6</v>
      </c>
      <c r="C29" s="9">
        <f>SUM(C27:C28)</f>
        <v>0</v>
      </c>
      <c r="D29" s="7"/>
      <c r="E29" s="29"/>
      <c r="F29" s="30"/>
      <c r="G29" s="30"/>
      <c r="H29" s="30"/>
      <c r="N29" s="43"/>
    </row>
    <row r="30" spans="2:14" s="1" customFormat="1" ht="24.95" customHeight="1" x14ac:dyDescent="0.3">
      <c r="B30" s="10" t="s">
        <v>7</v>
      </c>
      <c r="C30" s="5"/>
      <c r="D30" s="7"/>
      <c r="E30" s="29"/>
      <c r="F30" s="30"/>
      <c r="G30" s="30"/>
      <c r="H30" s="30"/>
      <c r="N30" s="43"/>
    </row>
    <row r="31" spans="2:14" s="1" customFormat="1" ht="24.95" customHeight="1" x14ac:dyDescent="0.3">
      <c r="B31" s="4" t="s">
        <v>47</v>
      </c>
      <c r="C31" s="5"/>
      <c r="D31" s="7"/>
      <c r="E31" s="29"/>
      <c r="F31" s="30"/>
      <c r="G31" s="30"/>
      <c r="H31" s="30"/>
      <c r="N31" s="43"/>
    </row>
    <row r="32" spans="2:14" s="1" customFormat="1" ht="24.95" customHeight="1" x14ac:dyDescent="0.3">
      <c r="B32" s="8" t="s">
        <v>8</v>
      </c>
      <c r="C32" s="9">
        <f>SUM(C30:C31)</f>
        <v>0</v>
      </c>
      <c r="D32" s="11"/>
      <c r="E32" s="29"/>
      <c r="F32" s="30"/>
      <c r="G32" s="30"/>
      <c r="H32" s="30"/>
      <c r="N32" s="43"/>
    </row>
    <row r="33" spans="1:14" s="33" customFormat="1" ht="24.95" customHeight="1" x14ac:dyDescent="0.3">
      <c r="B33" s="27" t="s">
        <v>54</v>
      </c>
      <c r="C33" s="28">
        <f>+C17+C20+C23+C26+C29+C32</f>
        <v>0</v>
      </c>
      <c r="D33" s="28">
        <f>+C33</f>
        <v>0</v>
      </c>
      <c r="E33" s="31"/>
      <c r="F33" s="32"/>
      <c r="G33" s="32"/>
      <c r="H33" s="32"/>
      <c r="N33" s="44"/>
    </row>
    <row r="34" spans="1:14" s="1" customFormat="1" ht="24.95" customHeight="1" x14ac:dyDescent="0.3">
      <c r="A34" s="147" t="s">
        <v>56</v>
      </c>
      <c r="B34" s="148"/>
      <c r="C34" s="50"/>
      <c r="D34" s="40"/>
      <c r="E34" s="40"/>
      <c r="F34" s="21"/>
      <c r="G34" s="21"/>
      <c r="H34" s="21"/>
      <c r="N34" s="43"/>
    </row>
    <row r="35" spans="1:14" s="1" customFormat="1" ht="24.95" customHeight="1" x14ac:dyDescent="0.2">
      <c r="B35" s="4" t="s">
        <v>52</v>
      </c>
      <c r="C35" s="5"/>
      <c r="D35" s="6"/>
      <c r="E35" s="29"/>
      <c r="F35" s="30"/>
      <c r="G35" s="30"/>
      <c r="H35" s="30"/>
      <c r="N35" s="43"/>
    </row>
    <row r="36" spans="1:14" s="1" customFormat="1" ht="24.95" customHeight="1" x14ac:dyDescent="0.3">
      <c r="B36" s="4" t="s">
        <v>47</v>
      </c>
      <c r="C36" s="5"/>
      <c r="D36" s="7"/>
      <c r="E36" s="29"/>
      <c r="F36" s="30"/>
      <c r="G36" s="30"/>
      <c r="H36" s="30"/>
      <c r="N36" s="43"/>
    </row>
    <row r="37" spans="1:14" s="1" customFormat="1" ht="24.95" customHeight="1" x14ac:dyDescent="0.3">
      <c r="B37" s="12" t="s">
        <v>11</v>
      </c>
      <c r="C37" s="9">
        <f>SUM(C35:C36)</f>
        <v>0</v>
      </c>
      <c r="D37" s="7"/>
      <c r="E37" s="29"/>
      <c r="F37" s="30"/>
      <c r="G37" s="30"/>
      <c r="H37" s="30"/>
      <c r="N37" s="43"/>
    </row>
    <row r="38" spans="1:14" s="1" customFormat="1" ht="24.95" customHeight="1" x14ac:dyDescent="0.3">
      <c r="B38" s="4" t="s">
        <v>53</v>
      </c>
      <c r="C38" s="5"/>
      <c r="D38" s="7"/>
      <c r="E38" s="29"/>
      <c r="F38" s="30"/>
      <c r="G38" s="30"/>
      <c r="H38" s="30"/>
      <c r="N38" s="43"/>
    </row>
    <row r="39" spans="1:14" s="1" customFormat="1" ht="24.95" customHeight="1" x14ac:dyDescent="0.3">
      <c r="B39" s="4" t="s">
        <v>47</v>
      </c>
      <c r="C39" s="5"/>
      <c r="D39" s="7"/>
      <c r="E39" s="29"/>
      <c r="F39" s="30"/>
      <c r="G39" s="30"/>
      <c r="H39" s="30"/>
      <c r="N39" s="43"/>
    </row>
    <row r="40" spans="1:14" s="1" customFormat="1" ht="24.95" customHeight="1" x14ac:dyDescent="0.3">
      <c r="B40" s="12" t="s">
        <v>3</v>
      </c>
      <c r="C40" s="9">
        <f>SUM(C38:C39)</f>
        <v>0</v>
      </c>
      <c r="D40" s="13"/>
      <c r="E40" s="29"/>
      <c r="F40" s="30"/>
      <c r="G40" s="30"/>
      <c r="H40" s="30"/>
      <c r="N40" s="43"/>
    </row>
    <row r="41" spans="1:14" s="33" customFormat="1" ht="24.95" customHeight="1" x14ac:dyDescent="0.3">
      <c r="B41" s="27" t="s">
        <v>55</v>
      </c>
      <c r="C41" s="28">
        <f>+C37+C40</f>
        <v>0</v>
      </c>
      <c r="D41" s="28">
        <f>+C41</f>
        <v>0</v>
      </c>
      <c r="E41" s="31"/>
      <c r="F41" s="32"/>
      <c r="G41" s="32"/>
      <c r="H41" s="32"/>
      <c r="N41" s="44"/>
    </row>
    <row r="42" spans="1:14" s="34" customFormat="1" ht="24.95" customHeight="1" x14ac:dyDescent="0.3">
      <c r="A42" s="147" t="s">
        <v>12</v>
      </c>
      <c r="B42" s="148"/>
      <c r="C42" s="50"/>
      <c r="D42" s="40"/>
      <c r="E42" s="40"/>
      <c r="F42" s="21"/>
      <c r="G42" s="21"/>
      <c r="H42" s="21"/>
      <c r="N42" s="45"/>
    </row>
    <row r="43" spans="1:14" s="34" customFormat="1" ht="24.95" customHeight="1" x14ac:dyDescent="0.3">
      <c r="B43" s="4" t="s">
        <v>13</v>
      </c>
      <c r="C43" s="14"/>
      <c r="D43" s="15"/>
      <c r="E43" s="35"/>
      <c r="F43" s="36"/>
      <c r="G43" s="36"/>
      <c r="H43" s="36"/>
      <c r="N43" s="45"/>
    </row>
    <row r="44" spans="1:14" s="34" customFormat="1" ht="24.95" customHeight="1" x14ac:dyDescent="0.3">
      <c r="B44" s="4" t="s">
        <v>14</v>
      </c>
      <c r="C44" s="14"/>
      <c r="D44" s="16"/>
      <c r="E44" s="35"/>
      <c r="F44" s="36"/>
      <c r="G44" s="36"/>
      <c r="H44" s="36"/>
      <c r="N44" s="45"/>
    </row>
    <row r="45" spans="1:14" s="34" customFormat="1" ht="24.95" customHeight="1" x14ac:dyDescent="0.3">
      <c r="B45" s="4" t="s">
        <v>15</v>
      </c>
      <c r="C45" s="14"/>
      <c r="D45" s="16"/>
      <c r="E45" s="35"/>
      <c r="F45" s="36"/>
      <c r="G45" s="36"/>
      <c r="H45" s="36"/>
      <c r="N45" s="45"/>
    </row>
    <row r="46" spans="1:14" s="34" customFormat="1" ht="24.95" customHeight="1" x14ac:dyDescent="0.3">
      <c r="B46" s="4" t="s">
        <v>16</v>
      </c>
      <c r="C46" s="14"/>
      <c r="D46" s="16"/>
      <c r="E46" s="35"/>
      <c r="F46" s="36"/>
      <c r="G46" s="36"/>
      <c r="H46" s="36"/>
      <c r="N46" s="45"/>
    </row>
    <row r="47" spans="1:14" s="34" customFormat="1" ht="24.95" customHeight="1" x14ac:dyDescent="0.3">
      <c r="B47" s="4" t="s">
        <v>92</v>
      </c>
      <c r="C47" s="14"/>
      <c r="D47" s="13"/>
      <c r="E47" s="35"/>
      <c r="F47" s="36"/>
      <c r="G47" s="36"/>
      <c r="H47" s="36"/>
      <c r="N47" s="45"/>
    </row>
    <row r="48" spans="1:14" s="37" customFormat="1" ht="24.95" customHeight="1" x14ac:dyDescent="0.3">
      <c r="B48" s="27" t="s">
        <v>57</v>
      </c>
      <c r="C48" s="28">
        <f>SUM(C43:C47)</f>
        <v>0</v>
      </c>
      <c r="D48" s="28">
        <f>+C48</f>
        <v>0</v>
      </c>
      <c r="E48" s="38"/>
      <c r="F48" s="39"/>
      <c r="G48" s="39"/>
      <c r="H48" s="39"/>
      <c r="N48" s="46"/>
    </row>
    <row r="49" spans="1:14" s="34" customFormat="1" ht="24.95" customHeight="1" x14ac:dyDescent="0.3">
      <c r="A49" s="147" t="s">
        <v>17</v>
      </c>
      <c r="B49" s="148"/>
      <c r="C49" s="50"/>
      <c r="D49" s="40"/>
      <c r="E49" s="40"/>
      <c r="F49" s="21"/>
      <c r="G49" s="21"/>
      <c r="H49" s="21"/>
      <c r="N49" s="45"/>
    </row>
    <row r="50" spans="1:14" s="34" customFormat="1" ht="24.95" customHeight="1" x14ac:dyDescent="0.3">
      <c r="B50" s="4" t="s">
        <v>76</v>
      </c>
      <c r="C50" s="14"/>
      <c r="D50" s="15"/>
      <c r="E50" s="35"/>
      <c r="F50" s="36"/>
      <c r="G50" s="36"/>
      <c r="H50" s="36"/>
      <c r="N50" s="45"/>
    </row>
    <row r="51" spans="1:14" s="34" customFormat="1" ht="24.95" customHeight="1" x14ac:dyDescent="0.3">
      <c r="B51" s="4" t="s">
        <v>64</v>
      </c>
      <c r="C51" s="14"/>
      <c r="D51" s="16"/>
      <c r="E51" s="35"/>
      <c r="F51" s="36"/>
      <c r="G51" s="36"/>
      <c r="H51" s="36"/>
      <c r="N51" s="45"/>
    </row>
    <row r="52" spans="1:14" s="34" customFormat="1" ht="24.95" customHeight="1" x14ac:dyDescent="0.3">
      <c r="B52" s="4" t="s">
        <v>65</v>
      </c>
      <c r="C52" s="14"/>
      <c r="D52" s="13"/>
      <c r="E52" s="35"/>
      <c r="F52" s="36"/>
      <c r="G52" s="36"/>
      <c r="H52" s="36"/>
      <c r="N52" s="45"/>
    </row>
    <row r="53" spans="1:14" s="37" customFormat="1" ht="24.95" customHeight="1" x14ac:dyDescent="0.3">
      <c r="B53" s="27" t="s">
        <v>58</v>
      </c>
      <c r="C53" s="28">
        <f>SUM(C50:C52)</f>
        <v>0</v>
      </c>
      <c r="D53" s="28">
        <f>+C53</f>
        <v>0</v>
      </c>
      <c r="E53" s="38"/>
      <c r="F53" s="39"/>
      <c r="G53" s="39"/>
      <c r="H53" s="39"/>
      <c r="N53" s="46"/>
    </row>
    <row r="54" spans="1:14" s="34" customFormat="1" ht="24.95" customHeight="1" x14ac:dyDescent="0.3">
      <c r="A54" s="147" t="s">
        <v>68</v>
      </c>
      <c r="B54" s="148"/>
      <c r="C54" s="50"/>
      <c r="D54" s="40"/>
      <c r="E54" s="40"/>
      <c r="F54" s="21"/>
      <c r="G54" s="21"/>
      <c r="H54" s="21"/>
      <c r="N54" s="45"/>
    </row>
    <row r="55" spans="1:14" s="34" customFormat="1" ht="24.95" customHeight="1" x14ac:dyDescent="0.3">
      <c r="A55" s="22"/>
      <c r="B55" s="4" t="s">
        <v>43</v>
      </c>
      <c r="C55" s="14"/>
      <c r="D55" s="28">
        <f>+C55</f>
        <v>0</v>
      </c>
      <c r="E55" s="35"/>
      <c r="F55" s="36"/>
      <c r="G55" s="36"/>
      <c r="H55" s="36"/>
      <c r="N55" s="45"/>
    </row>
    <row r="56" spans="1:14" s="34" customFormat="1" ht="24.95" customHeight="1" x14ac:dyDescent="0.3">
      <c r="A56" s="147" t="s">
        <v>69</v>
      </c>
      <c r="B56" s="148"/>
      <c r="C56" s="51"/>
      <c r="D56" s="40"/>
      <c r="E56" s="40"/>
      <c r="F56" s="21"/>
      <c r="G56" s="21"/>
      <c r="H56" s="21"/>
      <c r="N56" s="45"/>
    </row>
    <row r="57" spans="1:14" s="34" customFormat="1" ht="24.95" customHeight="1" x14ac:dyDescent="0.3">
      <c r="A57" s="22"/>
      <c r="B57" s="4" t="s">
        <v>43</v>
      </c>
      <c r="C57" s="14"/>
      <c r="D57" s="28">
        <f>+C57</f>
        <v>0</v>
      </c>
      <c r="E57" s="35"/>
      <c r="F57" s="36"/>
      <c r="G57" s="36"/>
      <c r="H57" s="36"/>
      <c r="N57" s="45"/>
    </row>
    <row r="58" spans="1:14" s="34" customFormat="1" ht="24.95" customHeight="1" x14ac:dyDescent="0.2">
      <c r="A58" s="147" t="s">
        <v>80</v>
      </c>
      <c r="B58" s="148"/>
      <c r="C58" s="50"/>
      <c r="D58" s="40"/>
      <c r="E58" s="40"/>
      <c r="F58" s="21"/>
      <c r="G58" s="21"/>
      <c r="H58" s="21"/>
      <c r="N58" s="45"/>
    </row>
    <row r="59" spans="1:14" s="34" customFormat="1" ht="24.95" customHeight="1" x14ac:dyDescent="0.2">
      <c r="A59" s="22"/>
      <c r="B59" s="4" t="s">
        <v>93</v>
      </c>
      <c r="C59" s="14"/>
      <c r="D59" s="28">
        <f>+C59</f>
        <v>0</v>
      </c>
      <c r="E59" s="35"/>
      <c r="F59" s="36"/>
      <c r="G59" s="36"/>
      <c r="H59" s="36"/>
      <c r="N59" s="45"/>
    </row>
    <row r="60" spans="1:14" s="33" customFormat="1" ht="24.95" customHeight="1" thickBot="1" x14ac:dyDescent="0.3">
      <c r="B60" s="41" t="s">
        <v>90</v>
      </c>
      <c r="C60" s="42">
        <f>+C59+C57+C55+C53+C48+C41+C33</f>
        <v>0</v>
      </c>
      <c r="D60" s="42">
        <f>SUM(D14:D59)</f>
        <v>0</v>
      </c>
      <c r="E60" s="143"/>
      <c r="F60" s="143"/>
      <c r="G60" s="48"/>
      <c r="N60" s="44"/>
    </row>
    <row r="61" spans="1:14" ht="15.75" thickTop="1" x14ac:dyDescent="0.25"/>
    <row r="62" spans="1:14" ht="15.75" x14ac:dyDescent="0.25">
      <c r="B62" s="2"/>
      <c r="E62" s="141" t="s">
        <v>89</v>
      </c>
      <c r="F62" s="141"/>
      <c r="G62" s="141"/>
      <c r="H62" s="141"/>
    </row>
    <row r="63" spans="1:14" x14ac:dyDescent="0.25">
      <c r="E63" s="142" t="s">
        <v>88</v>
      </c>
      <c r="F63" s="142"/>
      <c r="G63" s="142"/>
      <c r="H63" s="142"/>
    </row>
  </sheetData>
  <mergeCells count="13">
    <mergeCell ref="E62:H62"/>
    <mergeCell ref="E63:H63"/>
    <mergeCell ref="E60:F60"/>
    <mergeCell ref="A8:F8"/>
    <mergeCell ref="A9:F9"/>
    <mergeCell ref="A10:F10"/>
    <mergeCell ref="A14:B14"/>
    <mergeCell ref="A34:B34"/>
    <mergeCell ref="A49:B49"/>
    <mergeCell ref="A54:B54"/>
    <mergeCell ref="A56:B56"/>
    <mergeCell ref="A58:B58"/>
    <mergeCell ref="A42:B42"/>
  </mergeCells>
  <conditionalFormatting sqref="E60">
    <cfRule type="cellIs" dxfId="10" priority="1" operator="equal">
      <formula>"investimento al di sotto del limite minimo"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fitToWidth="2" fitToHeight="2" orientation="portrait" r:id="rId1"/>
  <headerFooter>
    <oddHeader>&amp;R&amp;12ALLEGATO  II a) alla Determinazione dirigenziale n. 47/DPG015 del 22/12/2017</oddHeader>
    <oddFooter>&amp;L&amp;9POR FESR Abruzzo 2014-2020  ASSE IV – Promozione di un’economia a basse emissioni di carbonio - Linea di azione 4.2.1&amp;Rpagina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Layout" topLeftCell="B10" zoomScaleNormal="100" workbookViewId="0">
      <selection activeCell="E12" sqref="E12:K12"/>
    </sheetView>
  </sheetViews>
  <sheetFormatPr defaultColWidth="9.140625" defaultRowHeight="12.75" x14ac:dyDescent="0.2"/>
  <cols>
    <col min="1" max="1" width="6" style="70" bestFit="1" customWidth="1"/>
    <col min="2" max="2" width="36" style="71" customWidth="1"/>
    <col min="3" max="3" width="20.140625" style="81" bestFit="1" customWidth="1"/>
    <col min="4" max="4" width="30.42578125" style="81" customWidth="1"/>
    <col min="5" max="5" width="12.42578125" style="76" bestFit="1" customWidth="1"/>
    <col min="6" max="6" width="9.140625" style="79"/>
    <col min="7" max="7" width="12.140625" style="76" customWidth="1"/>
    <col min="8" max="8" width="4.28515625" style="76" hidden="1" customWidth="1"/>
    <col min="9" max="9" width="3.28515625" style="76" hidden="1" customWidth="1"/>
    <col min="10" max="10" width="9.7109375" style="79" customWidth="1"/>
    <col min="11" max="11" width="16.7109375" style="76" customWidth="1"/>
    <col min="12" max="12" width="17.42578125" style="75" customWidth="1"/>
    <col min="13" max="14" width="9.140625" style="75"/>
    <col min="15" max="16384" width="9.140625" style="76"/>
  </cols>
  <sheetData>
    <row r="1" spans="1:12" ht="33.6" customHeight="1" x14ac:dyDescent="0.3">
      <c r="C1" s="72"/>
      <c r="D1" s="72"/>
      <c r="E1" s="73"/>
      <c r="F1" s="73"/>
      <c r="G1" s="73"/>
      <c r="H1" s="73"/>
      <c r="I1" s="73"/>
      <c r="J1" s="73"/>
      <c r="K1" s="73"/>
      <c r="L1" s="74"/>
    </row>
    <row r="9" spans="1:12" ht="15.75" x14ac:dyDescent="0.25">
      <c r="A9" s="149" t="s">
        <v>45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2" ht="15.75" x14ac:dyDescent="0.25">
      <c r="A10" s="150" t="s">
        <v>36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2" ht="9.75" customHeight="1" x14ac:dyDescent="0.2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</row>
    <row r="12" spans="1:12" ht="15" customHeight="1" x14ac:dyDescent="0.2">
      <c r="A12" s="154" t="s">
        <v>60</v>
      </c>
      <c r="B12" s="154"/>
      <c r="C12" s="152" t="s">
        <v>26</v>
      </c>
      <c r="D12" s="152"/>
      <c r="E12" s="167"/>
      <c r="F12" s="167"/>
      <c r="G12" s="167"/>
      <c r="H12" s="167"/>
      <c r="I12" s="167"/>
      <c r="J12" s="167"/>
      <c r="K12" s="167"/>
    </row>
    <row r="13" spans="1:12" x14ac:dyDescent="0.2">
      <c r="B13" s="75"/>
      <c r="C13" s="152" t="s">
        <v>75</v>
      </c>
      <c r="D13" s="152"/>
      <c r="E13" s="167"/>
      <c r="F13" s="167"/>
      <c r="G13" s="167"/>
      <c r="H13" s="167"/>
      <c r="I13" s="167"/>
      <c r="J13" s="167"/>
      <c r="K13" s="167"/>
    </row>
    <row r="14" spans="1:12" ht="12" customHeight="1" x14ac:dyDescent="0.2">
      <c r="B14" s="75"/>
      <c r="C14" s="152" t="s">
        <v>27</v>
      </c>
      <c r="D14" s="152"/>
      <c r="E14" s="167"/>
      <c r="F14" s="167"/>
      <c r="G14" s="167"/>
      <c r="H14" s="167"/>
      <c r="I14" s="167"/>
      <c r="J14" s="167"/>
      <c r="K14" s="167"/>
    </row>
    <row r="15" spans="1:12" ht="9.75" customHeight="1" x14ac:dyDescent="0.3">
      <c r="B15" s="75"/>
      <c r="C15" s="76"/>
      <c r="D15" s="55"/>
      <c r="E15" s="77"/>
      <c r="F15" s="77"/>
      <c r="G15" s="77"/>
      <c r="H15" s="78"/>
      <c r="I15" s="78"/>
      <c r="J15" s="78"/>
      <c r="K15" s="77"/>
    </row>
    <row r="16" spans="1:12" ht="15.75" x14ac:dyDescent="0.2">
      <c r="B16" s="153" t="s">
        <v>28</v>
      </c>
      <c r="C16" s="153"/>
      <c r="D16" s="76"/>
      <c r="E16" s="151" t="s">
        <v>38</v>
      </c>
      <c r="F16" s="151"/>
      <c r="G16" s="151"/>
    </row>
    <row r="17" spans="1:14" ht="15" x14ac:dyDescent="0.25">
      <c r="B17" s="166" t="s">
        <v>91</v>
      </c>
      <c r="C17" s="166"/>
      <c r="D17" s="76"/>
      <c r="E17" s="168" t="s">
        <v>91</v>
      </c>
      <c r="F17" s="168"/>
      <c r="G17" s="168"/>
      <c r="H17" s="169"/>
      <c r="I17" s="169"/>
      <c r="J17" s="170"/>
    </row>
    <row r="18" spans="1:14" ht="7.5" customHeight="1" x14ac:dyDescent="0.2">
      <c r="B18" s="80"/>
    </row>
    <row r="19" spans="1:14" ht="18" customHeight="1" x14ac:dyDescent="0.35">
      <c r="A19" s="163" t="s">
        <v>63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5"/>
    </row>
    <row r="20" spans="1:14" s="90" customFormat="1" ht="51.75" customHeight="1" x14ac:dyDescent="0.25">
      <c r="A20" s="158" t="s">
        <v>20</v>
      </c>
      <c r="B20" s="158"/>
      <c r="C20" s="82" t="s">
        <v>61</v>
      </c>
      <c r="D20" s="82" t="s">
        <v>24</v>
      </c>
      <c r="E20" s="83" t="s">
        <v>21</v>
      </c>
      <c r="F20" s="84" t="s">
        <v>23</v>
      </c>
      <c r="G20" s="85" t="s">
        <v>67</v>
      </c>
      <c r="H20" s="86"/>
      <c r="I20" s="86"/>
      <c r="J20" s="83" t="s">
        <v>37</v>
      </c>
      <c r="K20" s="87" t="s">
        <v>66</v>
      </c>
      <c r="L20" s="88" t="s">
        <v>85</v>
      </c>
      <c r="M20" s="89"/>
      <c r="N20" s="89"/>
    </row>
    <row r="21" spans="1:14" s="96" customFormat="1" ht="27.75" customHeight="1" x14ac:dyDescent="0.2">
      <c r="A21" s="91" t="s">
        <v>29</v>
      </c>
      <c r="B21" s="92" t="s">
        <v>34</v>
      </c>
      <c r="C21" s="93">
        <f>+'All.II a_Piano econ. dettaglio'!D33</f>
        <v>0</v>
      </c>
      <c r="D21" s="94"/>
      <c r="E21" s="133"/>
      <c r="F21" s="56" t="e">
        <f>+E21/$E$30</f>
        <v>#DIV/0!</v>
      </c>
      <c r="G21" s="57"/>
      <c r="H21" s="58">
        <f>IF($B$17="Piccola impresa",50%,IF($B$17="Media impresa",40%,))</f>
        <v>0</v>
      </c>
      <c r="I21" s="58">
        <f>IF($E$17="SI",5%,0%)</f>
        <v>0</v>
      </c>
      <c r="J21" s="59">
        <f>+H21+I21</f>
        <v>0</v>
      </c>
      <c r="K21" s="60">
        <f>+J21*E21</f>
        <v>0</v>
      </c>
      <c r="L21" s="135"/>
      <c r="M21" s="95"/>
      <c r="N21" s="95"/>
    </row>
    <row r="22" spans="1:14" s="96" customFormat="1" ht="33" customHeight="1" x14ac:dyDescent="0.25">
      <c r="A22" s="91" t="s">
        <v>30</v>
      </c>
      <c r="B22" s="97" t="s">
        <v>33</v>
      </c>
      <c r="C22" s="93">
        <f>+'All.II a_Piano econ. dettaglio'!D41</f>
        <v>0</v>
      </c>
      <c r="D22" s="98" t="s">
        <v>25</v>
      </c>
      <c r="E22" s="133"/>
      <c r="F22" s="56" t="e">
        <f>+E22/$E$30</f>
        <v>#DIV/0!</v>
      </c>
      <c r="G22" s="61" t="e">
        <f>IF(F22&gt;20%,"superamento massimale","")</f>
        <v>#DIV/0!</v>
      </c>
      <c r="H22" s="58">
        <f>IF($B$17="Piccola impresa",50%,IF($B$17="Media impresa",40%,))</f>
        <v>0</v>
      </c>
      <c r="I22" s="58">
        <f>IF($E$17="SI",5%,0%)</f>
        <v>0</v>
      </c>
      <c r="J22" s="59">
        <f t="shared" ref="J22:J23" si="0">+H22+I22</f>
        <v>0</v>
      </c>
      <c r="K22" s="60">
        <f t="shared" ref="K22:K29" si="1">+J22*E22</f>
        <v>0</v>
      </c>
      <c r="L22" s="135"/>
      <c r="M22" s="95"/>
      <c r="N22" s="95"/>
    </row>
    <row r="23" spans="1:14" s="96" customFormat="1" ht="38.25" customHeight="1" x14ac:dyDescent="0.25">
      <c r="A23" s="91" t="s">
        <v>31</v>
      </c>
      <c r="B23" s="97" t="s">
        <v>32</v>
      </c>
      <c r="C23" s="93">
        <f>+'All.II a_Piano econ. dettaglio'!D48</f>
        <v>0</v>
      </c>
      <c r="D23" s="98" t="s">
        <v>44</v>
      </c>
      <c r="E23" s="133"/>
      <c r="F23" s="56" t="e">
        <f>+E23/$E$30</f>
        <v>#DIV/0!</v>
      </c>
      <c r="G23" s="57" t="e">
        <f>IF(OR(F23&gt;7%,E23&gt;10000),"superamento massimale","")</f>
        <v>#DIV/0!</v>
      </c>
      <c r="H23" s="58">
        <f>IF($B$17="Piccola impresa",50%,IF($B$17="Media impresa",40%,))</f>
        <v>0</v>
      </c>
      <c r="I23" s="58">
        <f>IF($E$17="SI",5%,0%)</f>
        <v>0</v>
      </c>
      <c r="J23" s="59">
        <f t="shared" si="0"/>
        <v>0</v>
      </c>
      <c r="K23" s="60">
        <f t="shared" si="1"/>
        <v>0</v>
      </c>
      <c r="L23" s="135"/>
      <c r="M23" s="95"/>
      <c r="N23" s="95"/>
    </row>
    <row r="24" spans="1:14" s="96" customFormat="1" ht="24" customHeight="1" x14ac:dyDescent="0.2">
      <c r="A24" s="99"/>
      <c r="B24" s="102" t="s">
        <v>81</v>
      </c>
      <c r="C24" s="100">
        <f>+'All.II a_Piano econ. dettaglio'!C50</f>
        <v>0</v>
      </c>
      <c r="D24" s="101" t="s">
        <v>86</v>
      </c>
      <c r="E24" s="133"/>
      <c r="F24" s="62" t="e">
        <f t="shared" ref="F24:F29" si="2">+E24/$E$30</f>
        <v>#DIV/0!</v>
      </c>
      <c r="G24" s="63" t="str">
        <f>IF(OR(E24&gt;2000,$E$24+$E$25+$E$26&gt;10000),"superamento massimali","")</f>
        <v/>
      </c>
      <c r="H24" s="58">
        <f t="shared" ref="H24:H26" si="3">IF($B$17="Piccola impresa",50%,IF($B$17="Media impresa",40%,))</f>
        <v>0</v>
      </c>
      <c r="I24" s="64">
        <v>0</v>
      </c>
      <c r="J24" s="65">
        <f>+H24+I24</f>
        <v>0</v>
      </c>
      <c r="K24" s="66">
        <f t="shared" si="1"/>
        <v>0</v>
      </c>
      <c r="L24" s="136"/>
      <c r="M24" s="95"/>
      <c r="N24" s="95"/>
    </row>
    <row r="25" spans="1:14" s="96" customFormat="1" ht="25.5" x14ac:dyDescent="0.2">
      <c r="A25" s="99"/>
      <c r="B25" s="102" t="s">
        <v>82</v>
      </c>
      <c r="C25" s="100">
        <f>+'All.II a_Piano econ. dettaglio'!C51</f>
        <v>0</v>
      </c>
      <c r="D25" s="101" t="s">
        <v>87</v>
      </c>
      <c r="E25" s="133"/>
      <c r="F25" s="56" t="e">
        <f t="shared" si="2"/>
        <v>#DIV/0!</v>
      </c>
      <c r="G25" s="63" t="str">
        <f>IF(OR(E25&gt;5000,$E$24+$E$25+$E$26&gt;10000),"superamento massimali","")</f>
        <v/>
      </c>
      <c r="H25" s="58">
        <f t="shared" si="3"/>
        <v>0</v>
      </c>
      <c r="I25" s="58">
        <v>0</v>
      </c>
      <c r="J25" s="59">
        <f t="shared" ref="J25:J27" si="4">+H25+I25</f>
        <v>0</v>
      </c>
      <c r="K25" s="60">
        <f t="shared" si="1"/>
        <v>0</v>
      </c>
      <c r="L25" s="135"/>
      <c r="M25" s="95"/>
      <c r="N25" s="95"/>
    </row>
    <row r="26" spans="1:14" s="96" customFormat="1" ht="25.5" x14ac:dyDescent="0.2">
      <c r="A26" s="99"/>
      <c r="B26" s="103" t="s">
        <v>83</v>
      </c>
      <c r="C26" s="104">
        <f>+'All.II a_Piano econ. dettaglio'!C52</f>
        <v>0</v>
      </c>
      <c r="D26" s="101" t="s">
        <v>87</v>
      </c>
      <c r="E26" s="133"/>
      <c r="F26" s="56" t="e">
        <f t="shared" si="2"/>
        <v>#DIV/0!</v>
      </c>
      <c r="G26" s="63" t="str">
        <f>IF(OR(E26&gt;5000,$E$24+$E$25+$E$26&gt;10000),"superamento massimali","")</f>
        <v/>
      </c>
      <c r="H26" s="58">
        <f t="shared" si="3"/>
        <v>0</v>
      </c>
      <c r="I26" s="58">
        <v>0</v>
      </c>
      <c r="J26" s="59">
        <f t="shared" si="4"/>
        <v>0</v>
      </c>
      <c r="K26" s="60">
        <f t="shared" si="1"/>
        <v>0</v>
      </c>
      <c r="L26" s="135"/>
      <c r="M26" s="95"/>
      <c r="N26" s="95"/>
    </row>
    <row r="27" spans="1:14" s="96" customFormat="1" ht="30" customHeight="1" x14ac:dyDescent="0.25">
      <c r="A27" s="105" t="s">
        <v>70</v>
      </c>
      <c r="B27" s="106" t="s">
        <v>43</v>
      </c>
      <c r="C27" s="137">
        <f>+'All.II a_Piano econ. dettaglio'!D55</f>
        <v>0</v>
      </c>
      <c r="D27" s="138" t="s">
        <v>78</v>
      </c>
      <c r="E27" s="133"/>
      <c r="F27" s="56" t="e">
        <f t="shared" si="2"/>
        <v>#DIV/0!</v>
      </c>
      <c r="G27" s="63" t="str">
        <f>IF(E27&gt;3000,"superamento massimali","")</f>
        <v/>
      </c>
      <c r="H27" s="58">
        <f>IF($B$17="Piccola impresa",50%,IF($B$17="Media impresa",40%,))</f>
        <v>0</v>
      </c>
      <c r="I27" s="58">
        <f>IF($E$17="SI",5%,0%)</f>
        <v>0</v>
      </c>
      <c r="J27" s="59">
        <f t="shared" si="4"/>
        <v>0</v>
      </c>
      <c r="K27" s="60">
        <f t="shared" si="1"/>
        <v>0</v>
      </c>
      <c r="L27" s="135"/>
      <c r="M27" s="95"/>
      <c r="N27" s="95"/>
    </row>
    <row r="28" spans="1:14" s="96" customFormat="1" ht="27" customHeight="1" x14ac:dyDescent="0.25">
      <c r="A28" s="105" t="s">
        <v>72</v>
      </c>
      <c r="B28" s="106" t="s">
        <v>73</v>
      </c>
      <c r="C28" s="139">
        <f>+'All.II a_Piano econ. dettaglio'!D57</f>
        <v>0</v>
      </c>
      <c r="D28" s="138" t="s">
        <v>77</v>
      </c>
      <c r="E28" s="133"/>
      <c r="F28" s="56" t="e">
        <f t="shared" si="2"/>
        <v>#DIV/0!</v>
      </c>
      <c r="G28" s="63" t="str">
        <f>IF(E28&gt;2000,"superamento massimali","")</f>
        <v/>
      </c>
      <c r="H28" s="58">
        <f>IF($B$17="Piccola impresa",50%,IF($B$17="Media impresa",40%,))</f>
        <v>0</v>
      </c>
      <c r="I28" s="58">
        <f>IF($E$17="SI",5%,0%)</f>
        <v>0</v>
      </c>
      <c r="J28" s="59">
        <f t="shared" ref="J28:J29" si="5">+H28+I28</f>
        <v>0</v>
      </c>
      <c r="K28" s="60">
        <f t="shared" si="1"/>
        <v>0</v>
      </c>
      <c r="L28" s="135"/>
      <c r="M28" s="95"/>
      <c r="N28" s="95"/>
    </row>
    <row r="29" spans="1:14" s="96" customFormat="1" ht="27" customHeight="1" x14ac:dyDescent="0.25">
      <c r="A29" s="107" t="s">
        <v>79</v>
      </c>
      <c r="B29" s="97" t="s">
        <v>71</v>
      </c>
      <c r="C29" s="93">
        <f>+'All.II a_Piano econ. dettaglio'!D59</f>
        <v>0</v>
      </c>
      <c r="D29" s="94"/>
      <c r="E29" s="133"/>
      <c r="F29" s="56" t="e">
        <f t="shared" si="2"/>
        <v>#DIV/0!</v>
      </c>
      <c r="G29" s="57"/>
      <c r="H29" s="58">
        <f>IF($B$17="Piccola impresa",50%,IF($B$17="Media impresa",40%,))</f>
        <v>0</v>
      </c>
      <c r="I29" s="58">
        <f>IF($E$17="SI",5%,0%)</f>
        <v>0</v>
      </c>
      <c r="J29" s="59">
        <f t="shared" si="5"/>
        <v>0</v>
      </c>
      <c r="K29" s="60">
        <f t="shared" si="1"/>
        <v>0</v>
      </c>
      <c r="L29" s="135"/>
      <c r="M29" s="95"/>
      <c r="N29" s="95"/>
    </row>
    <row r="30" spans="1:14" s="96" customFormat="1" ht="35.25" customHeight="1" x14ac:dyDescent="0.25">
      <c r="A30" s="159" t="s">
        <v>19</v>
      </c>
      <c r="B30" s="160"/>
      <c r="C30" s="108">
        <f>SUM(C21:C29)</f>
        <v>0</v>
      </c>
      <c r="D30" s="108"/>
      <c r="E30" s="134">
        <f t="shared" ref="E30" si="6">SUM(E21:E29)</f>
        <v>0</v>
      </c>
      <c r="F30" s="161" t="str">
        <f>IF(E30&lt;50000, "investimento al di sotto del limite minimo","")</f>
        <v>investimento al di sotto del limite minimo</v>
      </c>
      <c r="G30" s="162"/>
      <c r="H30" s="67"/>
      <c r="I30" s="67"/>
      <c r="J30" s="68"/>
      <c r="K30" s="69">
        <f>SUM(K21:K29)</f>
        <v>0</v>
      </c>
      <c r="L30" s="140">
        <f>SUM(L21:L29)</f>
        <v>0</v>
      </c>
      <c r="M30" s="109" t="str">
        <f>IF(K30&gt;200000,"Superamento del contributo max concedibile","ok")</f>
        <v>ok</v>
      </c>
      <c r="N30" s="110"/>
    </row>
    <row r="31" spans="1:14" s="96" customFormat="1" ht="11.25" customHeight="1" thickBot="1" x14ac:dyDescent="0.3">
      <c r="A31" s="111"/>
      <c r="B31" s="112"/>
      <c r="C31" s="113"/>
      <c r="D31" s="113"/>
      <c r="E31" s="114"/>
      <c r="F31" s="115"/>
      <c r="J31" s="116"/>
      <c r="L31" s="95"/>
      <c r="M31" s="95"/>
      <c r="N31" s="95"/>
    </row>
    <row r="32" spans="1:14" ht="14.25" x14ac:dyDescent="0.2">
      <c r="B32" s="117" t="s">
        <v>21</v>
      </c>
      <c r="C32" s="118">
        <f>+E30</f>
        <v>0</v>
      </c>
      <c r="D32" s="119"/>
      <c r="E32" s="119"/>
      <c r="F32" s="120"/>
    </row>
    <row r="33" spans="1:14" ht="14.25" x14ac:dyDescent="0.2">
      <c r="B33" s="121" t="s">
        <v>22</v>
      </c>
      <c r="C33" s="122">
        <f>+L30</f>
        <v>0</v>
      </c>
      <c r="D33" s="119" t="str">
        <f>IF(OR(C33&gt;K30, C33&gt;200000),"Superamento contributo richiedibile","")</f>
        <v/>
      </c>
      <c r="E33" s="119"/>
      <c r="F33" s="120"/>
    </row>
    <row r="34" spans="1:14" ht="15" thickBot="1" x14ac:dyDescent="0.25">
      <c r="B34" s="123" t="s">
        <v>35</v>
      </c>
      <c r="C34" s="124">
        <f>+C32-C33</f>
        <v>0</v>
      </c>
      <c r="G34" s="125"/>
    </row>
    <row r="35" spans="1:14" ht="1.1499999999999999" customHeight="1" x14ac:dyDescent="0.2"/>
    <row r="36" spans="1:14" s="132" customFormat="1" ht="13.15" customHeight="1" x14ac:dyDescent="0.25">
      <c r="A36" s="70"/>
      <c r="B36" s="126"/>
      <c r="C36" s="127"/>
      <c r="D36" s="156" t="s">
        <v>89</v>
      </c>
      <c r="E36" s="157"/>
      <c r="F36" s="157"/>
      <c r="G36" s="157"/>
      <c r="H36" s="128"/>
      <c r="I36" s="129"/>
      <c r="J36" s="130"/>
      <c r="K36" s="130"/>
      <c r="L36" s="131"/>
      <c r="M36" s="131"/>
      <c r="N36" s="131"/>
    </row>
  </sheetData>
  <sheetProtection password="CC3D" sheet="1" objects="1" scenarios="1"/>
  <mergeCells count="19">
    <mergeCell ref="D36:G36"/>
    <mergeCell ref="A20:B20"/>
    <mergeCell ref="A30:B30"/>
    <mergeCell ref="F30:G30"/>
    <mergeCell ref="A19:L19"/>
    <mergeCell ref="A9:K9"/>
    <mergeCell ref="A10:K10"/>
    <mergeCell ref="E16:G16"/>
    <mergeCell ref="E17:G17"/>
    <mergeCell ref="E12:K12"/>
    <mergeCell ref="E13:K13"/>
    <mergeCell ref="E14:K14"/>
    <mergeCell ref="C13:D13"/>
    <mergeCell ref="C12:D12"/>
    <mergeCell ref="C14:D14"/>
    <mergeCell ref="B16:C16"/>
    <mergeCell ref="B17:C17"/>
    <mergeCell ref="A12:B12"/>
    <mergeCell ref="A11:K11"/>
  </mergeCells>
  <conditionalFormatting sqref="G22">
    <cfRule type="cellIs" dxfId="9" priority="16" operator="equal">
      <formula>"superamento massimale"</formula>
    </cfRule>
    <cfRule type="cellIs" dxfId="8" priority="17" operator="equal">
      <formula>"superaemnto massimale"</formula>
    </cfRule>
  </conditionalFormatting>
  <conditionalFormatting sqref="G23">
    <cfRule type="cellIs" dxfId="7" priority="15" operator="equal">
      <formula>"superamento massimale"</formula>
    </cfRule>
  </conditionalFormatting>
  <conditionalFormatting sqref="G24:G28">
    <cfRule type="cellIs" dxfId="6" priority="14" operator="equal">
      <formula>"superamento massimali"</formula>
    </cfRule>
  </conditionalFormatting>
  <conditionalFormatting sqref="D33">
    <cfRule type="cellIs" dxfId="5" priority="9" operator="equal">
      <formula>"Superamento contributo richiedibile"</formula>
    </cfRule>
  </conditionalFormatting>
  <conditionalFormatting sqref="F21 F22:G29">
    <cfRule type="containsErrors" dxfId="4" priority="7">
      <formula>ISERROR(F21)</formula>
    </cfRule>
  </conditionalFormatting>
  <conditionalFormatting sqref="M30">
    <cfRule type="cellIs" dxfId="3" priority="4" operator="equal">
      <formula>"Superamento del contributo max concedibile"</formula>
    </cfRule>
    <cfRule type="cellIs" dxfId="2" priority="5" operator="equal">
      <formula>"superaemnto del contributo max concedibile"</formula>
    </cfRule>
  </conditionalFormatting>
  <conditionalFormatting sqref="E33">
    <cfRule type="cellIs" dxfId="1" priority="3" operator="equal">
      <formula>"Superamento contributo richiedibile"</formula>
    </cfRule>
  </conditionalFormatting>
  <conditionalFormatting sqref="F30:G30">
    <cfRule type="cellIs" dxfId="0" priority="1" operator="equal">
      <formula>"investimento al di sotto del limite minimo"</formula>
    </cfRule>
  </conditionalFormatting>
  <dataValidations count="2">
    <dataValidation type="list" allowBlank="1" showInputMessage="1" showErrorMessage="1" sqref="B17:C17">
      <formula1>"Selezionare, Piccola impresa, Media impresa, "</formula1>
    </dataValidation>
    <dataValidation type="list" allowBlank="1" showInputMessage="1" showErrorMessage="1" sqref="E17">
      <formula1>"Selezionare,SI, NO"</formula1>
    </dataValidation>
  </dataValidations>
  <printOptions horizontalCentered="1"/>
  <pageMargins left="0.70866141732283472" right="0.70866141732283472" top="3.937007874015748E-2" bottom="0.35433070866141736" header="0.31496062992125984" footer="0.31496062992125984"/>
  <pageSetup paperSize="9" scale="75" orientation="landscape" r:id="rId1"/>
  <headerFooter>
    <oddHeader>&amp;CALLEGATO  II b) alla Determinazione dirigenziale n. 47/DPG015 del 22/12/2017</oddHeader>
    <oddFooter>&amp;LPOR FESR Abruzzo 2014-2020  ASSE IV – Promozione di un’economia a basse emissioni di carbonio - Linea di azione 4.2.1&amp;Rpag.&amp;P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All.II a_Piano econ. dettaglio</vt:lpstr>
      <vt:lpstr>All. II b_Piano econ. generale</vt:lpstr>
      <vt:lpstr>'All. II b_Piano econ. generale'!Area_stampa</vt:lpstr>
      <vt:lpstr>'All.II a_Piano econ. dettaglio'!Area_stampa</vt:lpstr>
      <vt:lpstr>'All.II a_Piano econ. dettaglio'!Titoli_stampa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Adriano Marzola</cp:lastModifiedBy>
  <cp:lastPrinted>2017-12-22T13:30:07Z</cp:lastPrinted>
  <dcterms:created xsi:type="dcterms:W3CDTF">2017-05-23T13:44:40Z</dcterms:created>
  <dcterms:modified xsi:type="dcterms:W3CDTF">2018-01-16T09:20:50Z</dcterms:modified>
</cp:coreProperties>
</file>