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DISPOSIZIONI SANITARIE COVID-19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F10" i="1"/>
  <c r="F9" i="1" l="1"/>
  <c r="H18" i="1"/>
  <c r="H17" i="1"/>
  <c r="E9" i="1"/>
  <c r="F20" i="1"/>
  <c r="G9" i="1" l="1"/>
  <c r="F11" i="1"/>
  <c r="R18" i="1"/>
  <c r="R19" i="1"/>
  <c r="R17" i="1"/>
  <c r="P20" i="1"/>
  <c r="R20" i="1" l="1"/>
  <c r="E35" i="1"/>
  <c r="C11" i="1"/>
  <c r="E28" i="1"/>
  <c r="F28" i="1"/>
  <c r="G34" i="1"/>
  <c r="G33" i="1"/>
  <c r="I25" i="1"/>
  <c r="G25" i="1"/>
  <c r="E10" i="1" l="1"/>
  <c r="E11" i="1" s="1"/>
  <c r="J25" i="1" l="1"/>
  <c r="K26" i="1"/>
  <c r="K27" i="1"/>
  <c r="I26" i="1"/>
  <c r="I27" i="1"/>
  <c r="G26" i="1"/>
  <c r="G27" i="1"/>
  <c r="K25" i="1"/>
  <c r="L10" i="1"/>
  <c r="L9" i="1"/>
  <c r="L11" i="1" l="1"/>
  <c r="N9" i="1"/>
  <c r="G28" i="1"/>
  <c r="L25" i="1"/>
  <c r="K28" i="1"/>
  <c r="I28" i="1"/>
  <c r="J9" i="1"/>
  <c r="H9" i="1"/>
  <c r="I9" i="1"/>
  <c r="M9" i="1"/>
  <c r="D11" i="1"/>
  <c r="E20" i="1"/>
  <c r="K9" i="1" l="1"/>
  <c r="M10" i="1"/>
  <c r="O9" i="1" l="1"/>
  <c r="P9" i="1" s="1"/>
  <c r="M11" i="1"/>
  <c r="N10" i="1" l="1"/>
  <c r="O10" i="1" s="1"/>
  <c r="L26" i="1" l="1"/>
  <c r="L27" i="1"/>
  <c r="J26" i="1"/>
  <c r="J27" i="1"/>
  <c r="J28" i="1" l="1"/>
  <c r="L28" i="1"/>
  <c r="H27" i="1"/>
  <c r="M27" i="1" s="1"/>
  <c r="H26" i="1"/>
  <c r="M26" i="1" s="1"/>
  <c r="H25" i="1"/>
  <c r="M25" i="1" s="1"/>
  <c r="M28" i="1" l="1"/>
  <c r="H28" i="1"/>
  <c r="H19" i="1" l="1"/>
  <c r="H20" i="1" s="1"/>
  <c r="J10" i="1" l="1"/>
  <c r="I10" i="1"/>
  <c r="H10" i="1"/>
  <c r="G35" i="1"/>
  <c r="K10" i="1" l="1"/>
  <c r="P10" i="1" s="1"/>
  <c r="J11" i="1"/>
  <c r="N11" i="1"/>
  <c r="G11" i="1"/>
  <c r="I11" i="1"/>
  <c r="H11" i="1"/>
  <c r="O11" i="1" l="1"/>
  <c r="K11" i="1"/>
  <c r="P11" i="1"/>
  <c r="E40" i="1" s="1"/>
</calcChain>
</file>

<file path=xl/sharedStrings.xml><?xml version="1.0" encoding="utf-8"?>
<sst xmlns="http://schemas.openxmlformats.org/spreadsheetml/2006/main" count="98" uniqueCount="62">
  <si>
    <t>NOTE</t>
  </si>
  <si>
    <t>TOTALE</t>
  </si>
  <si>
    <t>TOTALE SERVIZIO DI SANIFICAZIONE</t>
  </si>
  <si>
    <t>TOTALE MATERIALE</t>
  </si>
  <si>
    <t>GUANTI</t>
  </si>
  <si>
    <t>DPI</t>
  </si>
  <si>
    <t>MASCHERINE FFP2</t>
  </si>
  <si>
    <t>TUTA</t>
  </si>
  <si>
    <t>COPRISCARPA</t>
  </si>
  <si>
    <t>PREZZO UNITARIO</t>
  </si>
  <si>
    <t>VISIERA PROTETTIVA</t>
  </si>
  <si>
    <t>PRODOTTO</t>
  </si>
  <si>
    <t>TOTALE DETERGENTE PAVIMENTI</t>
  </si>
  <si>
    <t>TOTALE SANIFICANTE SUPERFICI</t>
  </si>
  <si>
    <t>AMUCHINA 1lt</t>
  </si>
  <si>
    <t>SANIFICANTE SUPERFICI 1lt</t>
  </si>
  <si>
    <t>DETERGENTE PAVIMENTI 1lt</t>
  </si>
  <si>
    <t>OCCHIALI PROTETTIVI</t>
  </si>
  <si>
    <t>QUANTITA' GEL IGENIZZANTE</t>
  </si>
  <si>
    <t>TOTALE GEL IGENIZZANTE</t>
  </si>
  <si>
    <t>TOTALE IN EURO DPI MONOUSO</t>
  </si>
  <si>
    <t>TOTALE IN EURO</t>
  </si>
  <si>
    <t>*valori MEPA senza IVA</t>
  </si>
  <si>
    <t>inserire</t>
  </si>
  <si>
    <t>TOTALE GIORNATE LAV.</t>
  </si>
  <si>
    <t>PREZZO UNITARIO*</t>
  </si>
  <si>
    <t>TOTALE DPI MONOUSO PER N. OPERATORI</t>
  </si>
  <si>
    <t>TOTALE MASCHERINE FFP2 €</t>
  </si>
  <si>
    <t>TOTALE OCCHIALI PROTETTIVI €</t>
  </si>
  <si>
    <t>TOTALE VISIERA PROTETTIVA €</t>
  </si>
  <si>
    <t>NOME IMPRESA</t>
  </si>
  <si>
    <t>QUANTITA' SANIFICANTE SUPERFICI*</t>
  </si>
  <si>
    <t xml:space="preserve">TOTALE </t>
  </si>
  <si>
    <t>TOTALE IN EURO DPI MULTIUSO</t>
  </si>
  <si>
    <t>TOTALE TUTA
 €</t>
  </si>
  <si>
    <t>QUANTITA' DETERGENTE PAVIMENTI*</t>
  </si>
  <si>
    <t>N. TERMOSCANNER</t>
  </si>
  <si>
    <t>TOTALE BOBINA</t>
  </si>
  <si>
    <t>N. SANIFICATORE DEL TIPO NEBULIZZATORE x SINGOLO LOCALE O IMBARCAZIONE</t>
  </si>
  <si>
    <t>PRIORITA’ 2: Favorire un’acquacoltura sostenibile sotto il profilo ambientale, efficiente in termini di risorse, innovativa, competitiva e basata sulle conoscenze - Misura 2.50 PROMOZIONE DEL CAPITALE UMANO E DEL COLLEGAMENTO IN RETE</t>
  </si>
  <si>
    <t>N. OPERATORI*</t>
  </si>
  <si>
    <t>NUMERO TOTALE DPI GUANTI PROFESSIONALI**</t>
  </si>
  <si>
    <t>TOTALE GUANTI PROFESSIONALI €</t>
  </si>
  <si>
    <t>TOTALE COPRISCARPA*** €</t>
  </si>
  <si>
    <t>TOTALE DPI (OCCHIALI E VISIERA) DUREVOLI PER IMPRESA</t>
  </si>
  <si>
    <t xml:space="preserve">ISTRUZIONI PER LA COMPILAZIONE
</t>
  </si>
  <si>
    <t>* inserire il numero di operatori della singola impresa
** si suggerisce di inserire un numero di guanti pari a 2 per ogni lavoratore al mese. 
***L'importo legato ai copriscarpa è stato raddoppiato considerando almeno 2 paia a persona al giorno</t>
  </si>
  <si>
    <t xml:space="preserve">IMPORTO OTTENUTO DAL PRODOTTO TRA IL NUMERO DI PERSONALE (OPERATORI), LE GIORNATE LAVORATIVE E IL COSTO DEL SINGOLO D.P.I. (SIA MONOUSO CHE MULTIUSO)
Compilare solo celle rosa (Nome Impresa, N. Operatori e Tot. Giornale Lav.)
</t>
  </si>
  <si>
    <t>N° LOCALI O IMBARCAZIONI*</t>
  </si>
  <si>
    <t>COSTO UNITARIO**</t>
  </si>
  <si>
    <t>IMPORTO OTTENUTO DAL PRODOTTO TRA IL NUMERO DI LOCALI/IMBARCAZIONI, IL NUMERO DI SANIFICAZIONI PREVISTE ED IL COSTO UNITARIO DELLA SANIFICAZIONE DEI LOCALI O IMBARCAZIONI
Compilare solo celle rosa (Nome Impresa, N. Locali o Imbarcazioni e N. Sanificatore per singolo locale o imbarcazione)</t>
  </si>
  <si>
    <t>* inserire il numero di locali o imbarcazioni della singola impresa
** il costo unitario varia in base all'impresa di sanificazione scelta</t>
  </si>
  <si>
    <t xml:space="preserve">N° BOBINA PREMIUM PLUS 2 VELI* </t>
  </si>
  <si>
    <t xml:space="preserve">IMPORTO OTTENUTO DAL PRODOTTO TRA IL NUMERO DI BOBINE PREMIUM PLUS 2 VELI ED IL COSTO UNITARIO DEL PRODOTTO
Compilare solo celle rosa (Nome impresa; N. bobina premium plus 2 veli) </t>
  </si>
  <si>
    <t xml:space="preserve"> NECESSITÀ IN MESI**</t>
  </si>
  <si>
    <t>* inserire il numero di operatori della singola impresa
** si stima 1l di prodotto a persona per mese.</t>
  </si>
  <si>
    <t xml:space="preserve">IMPORTO OTTENUTO DAL PRODOTTO TRA IL NUMERO DI OPERATORI, IL NUMERO MESI DI NECESSITà E I TOTALI IN EURO DI GEL, SANIFICANTE E DETERGENTE PAVIMENTI
Compilare solo celle rosa (Nome impresa; N. Operatori; Necessità in mesi)
</t>
  </si>
  <si>
    <t>IMPORTO OTTENUTO DAL PRODOTTO TRA IL NUMERO DI TERMOSCANNER E IL SUO COSTO UNITARIO
Compilare solo celle rosa (Nome impresa, N. Termoscanner)</t>
  </si>
  <si>
    <r>
      <t>* inserire il numero di bobine premium plus 2 veli della singola impresa
**</t>
    </r>
    <r>
      <rPr>
        <b/>
        <i/>
        <sz val="10"/>
        <color theme="1"/>
        <rFont val="Arial"/>
        <family val="2"/>
      </rPr>
      <t>valori MEPA senza IVA</t>
    </r>
  </si>
  <si>
    <r>
      <t>* si stima 1 Termoscanner per ogni impresa.
**</t>
    </r>
    <r>
      <rPr>
        <b/>
        <i/>
        <sz val="10"/>
        <color theme="1"/>
        <rFont val="Arial"/>
        <family val="2"/>
      </rPr>
      <t>valori MEPA senza IVA</t>
    </r>
  </si>
  <si>
    <r>
      <rPr>
        <b/>
        <i/>
        <u/>
        <sz val="14"/>
        <color theme="1"/>
        <rFont val="Calibri"/>
        <family val="2"/>
        <scheme val="minor"/>
      </rPr>
      <t>PERIODO DI RIFERIMENTO</t>
    </r>
    <r>
      <rPr>
        <b/>
        <i/>
        <sz val="14"/>
        <color theme="1"/>
        <rFont val="Calibri"/>
        <family val="2"/>
        <scheme val="minor"/>
      </rPr>
      <t>: AGOSTO - DICEMBRE 2020</t>
    </r>
  </si>
  <si>
    <r>
      <t xml:space="preserve">Allegato B </t>
    </r>
    <r>
      <rPr>
        <b/>
        <sz val="11"/>
        <color rgb="FFFF0000"/>
        <rFont val="Calibri"/>
        <family val="2"/>
        <scheme val="minor"/>
      </rPr>
      <t>REGIONE ABRUZZO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i/>
        <u/>
        <sz val="11"/>
        <color theme="1"/>
        <rFont val="Calibri"/>
        <family val="2"/>
        <scheme val="minor"/>
      </rPr>
      <t>FABBISOGNO DPI</t>
    </r>
    <r>
      <rPr>
        <b/>
        <sz val="11"/>
        <color theme="1"/>
        <rFont val="Calibri"/>
        <family val="2"/>
        <scheme val="minor"/>
      </rPr>
      <t xml:space="preserve"> - CONSULTAZIONE RIVOLTA ALLE IMPRESE ACQUICOLE OPERANTI SUL TERRITORIO DELLA REGIONE ABRUZZO PER DEFINIRE IL FABBISOGNO LEGATO ALL’ACQUISTO DI DPI TRAMITE PROCEDURA DI GARA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</si>
</sst>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19"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sz val="14"/>
      <color theme="1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11"/>
      <color theme="1"/>
      <name val="Calibri"/>
      <family val="2"/>
      <scheme val="minor"/>
    </font>
    <font>
      <sz val="11"/>
      <color rgb="FF555555"/>
      <name val="Inheri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 Black"/>
      <family val="2"/>
    </font>
    <font>
      <sz val="10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" fontId="8" fillId="3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center" vertical="center" wrapText="1"/>
    </xf>
    <xf numFmtId="1" fontId="4" fillId="6" borderId="1" xfId="0" applyNumberFormat="1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164" fontId="1" fillId="6" borderId="1" xfId="0" applyNumberFormat="1" applyFont="1" applyFill="1" applyBorder="1" applyAlignment="1" applyProtection="1">
      <alignment horizontal="center" vertical="center" wrapText="1"/>
    </xf>
    <xf numFmtId="164" fontId="2" fillId="5" borderId="4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1" fontId="1" fillId="6" borderId="1" xfId="0" applyNumberFormat="1" applyFont="1" applyFill="1" applyBorder="1" applyAlignment="1" applyProtection="1">
      <alignment horizontal="center" vertical="center" wrapText="1"/>
    </xf>
    <xf numFmtId="164" fontId="5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4" fontId="1" fillId="2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7" fillId="0" borderId="0" xfId="0" applyFont="1" applyProtection="1"/>
    <xf numFmtId="0" fontId="2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top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1" fontId="0" fillId="0" borderId="0" xfId="0" applyNumberFormat="1" applyProtection="1"/>
    <xf numFmtId="0" fontId="1" fillId="0" borderId="0" xfId="0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1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/>
    <xf numFmtId="0" fontId="2" fillId="6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6" borderId="20" xfId="0" applyFill="1" applyBorder="1" applyAlignment="1" applyProtection="1">
      <alignment horizontal="center" vertical="center" wrapText="1"/>
    </xf>
    <xf numFmtId="0" fontId="0" fillId="6" borderId="21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164" fontId="2" fillId="5" borderId="8" xfId="0" applyNumberFormat="1" applyFont="1" applyFill="1" applyBorder="1" applyAlignment="1" applyProtection="1">
      <alignment horizontal="center" vertical="center" wrapText="1"/>
    </xf>
    <xf numFmtId="164" fontId="2" fillId="5" borderId="9" xfId="0" applyNumberFormat="1" applyFont="1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1" fontId="1" fillId="6" borderId="1" xfId="0" applyNumberFormat="1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left" vertical="center" wrapText="1"/>
    </xf>
    <xf numFmtId="0" fontId="16" fillId="0" borderId="28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 wrapText="1"/>
    </xf>
    <xf numFmtId="1" fontId="1" fillId="6" borderId="2" xfId="0" applyNumberFormat="1" applyFont="1" applyFill="1" applyBorder="1" applyAlignment="1" applyProtection="1">
      <alignment horizontal="center" vertical="center" wrapText="1"/>
    </xf>
    <xf numFmtId="1" fontId="1" fillId="6" borderId="3" xfId="0" applyNumberFormat="1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0" fontId="3" fillId="6" borderId="29" xfId="0" applyFont="1" applyFill="1" applyBorder="1" applyAlignment="1" applyProtection="1">
      <alignment horizontal="center" vertical="center" wrapText="1"/>
    </xf>
    <xf numFmtId="0" fontId="3" fillId="6" borderId="30" xfId="0" applyFont="1" applyFill="1" applyBorder="1" applyAlignment="1" applyProtection="1">
      <alignment horizontal="center" vertical="center" wrapText="1"/>
    </xf>
    <xf numFmtId="0" fontId="3" fillId="6" borderId="31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/>
    </xf>
    <xf numFmtId="0" fontId="15" fillId="0" borderId="28" xfId="0" applyFont="1" applyBorder="1" applyAlignment="1" applyProtection="1">
      <alignment horizontal="left" vertical="top" wrapText="1"/>
    </xf>
    <xf numFmtId="0" fontId="3" fillId="5" borderId="29" xfId="0" applyFont="1" applyFill="1" applyBorder="1" applyAlignment="1" applyProtection="1">
      <alignment horizontal="center" vertical="center" wrapText="1"/>
    </xf>
    <xf numFmtId="0" fontId="3" fillId="5" borderId="30" xfId="0" applyFont="1" applyFill="1" applyBorder="1" applyAlignment="1" applyProtection="1">
      <alignment horizontal="center" vertical="center" wrapText="1"/>
    </xf>
    <xf numFmtId="0" fontId="3" fillId="5" borderId="31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vertical="center" wrapText="1"/>
    </xf>
    <xf numFmtId="0" fontId="2" fillId="6" borderId="18" xfId="0" applyFont="1" applyFill="1" applyBorder="1" applyAlignment="1" applyProtection="1">
      <alignment horizontal="center" vertical="center" wrapText="1"/>
    </xf>
    <xf numFmtId="0" fontId="2" fillId="6" borderId="19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0" fillId="6" borderId="25" xfId="0" applyFill="1" applyBorder="1" applyAlignment="1" applyProtection="1">
      <alignment horizontal="center"/>
    </xf>
    <xf numFmtId="0" fontId="0" fillId="6" borderId="26" xfId="0" applyFill="1" applyBorder="1" applyAlignment="1" applyProtection="1">
      <alignment horizontal="center"/>
    </xf>
    <xf numFmtId="0" fontId="0" fillId="6" borderId="27" xfId="0" applyFill="1" applyBorder="1" applyAlignment="1" applyProtection="1">
      <alignment horizontal="center"/>
    </xf>
    <xf numFmtId="0" fontId="15" fillId="0" borderId="28" xfId="0" applyFont="1" applyBorder="1" applyAlignment="1" applyProtection="1">
      <alignment horizontal="left" vertical="center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3" xfId="0" applyNumberFormat="1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left" vertical="top" wrapText="1"/>
    </xf>
    <xf numFmtId="0" fontId="0" fillId="0" borderId="24" xfId="0" applyBorder="1" applyAlignment="1" applyProtection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8"/>
  <sheetViews>
    <sheetView tabSelected="1" topLeftCell="A17" zoomScale="70" zoomScaleNormal="70" workbookViewId="0">
      <selection activeCell="F13" sqref="F13"/>
    </sheetView>
  </sheetViews>
  <sheetFormatPr defaultColWidth="8.85546875" defaultRowHeight="15"/>
  <cols>
    <col min="1" max="1" width="8.85546875" style="20"/>
    <col min="2" max="2" width="21.7109375" style="20" customWidth="1"/>
    <col min="3" max="3" width="18.42578125" style="20" customWidth="1"/>
    <col min="4" max="4" width="16.7109375" style="20" customWidth="1"/>
    <col min="5" max="5" width="28.5703125" style="20" customWidth="1"/>
    <col min="6" max="6" width="32.28515625" style="20" customWidth="1"/>
    <col min="7" max="7" width="34.140625" style="20" customWidth="1"/>
    <col min="8" max="8" width="23.28515625" style="20" customWidth="1"/>
    <col min="9" max="9" width="26.5703125" style="20" customWidth="1"/>
    <col min="10" max="10" width="29.5703125" style="20" customWidth="1"/>
    <col min="11" max="11" width="20.85546875" style="20" customWidth="1"/>
    <col min="12" max="12" width="33.7109375" style="20" customWidth="1"/>
    <col min="13" max="13" width="24.7109375" style="20" customWidth="1"/>
    <col min="14" max="14" width="30.7109375" style="20" customWidth="1"/>
    <col min="15" max="15" width="28" style="20" customWidth="1"/>
    <col min="16" max="16" width="20.28515625" style="20" customWidth="1"/>
    <col min="17" max="17" width="29.7109375" style="20" customWidth="1"/>
    <col min="18" max="18" width="23.28515625" style="20" customWidth="1"/>
    <col min="19" max="19" width="59.7109375" style="20" customWidth="1"/>
    <col min="20" max="20" width="20.28515625" style="20" customWidth="1"/>
    <col min="21" max="21" width="33.140625" style="20" customWidth="1"/>
    <col min="22" max="22" width="22" style="20" bestFit="1" customWidth="1"/>
    <col min="23" max="23" width="20.140625" style="20" customWidth="1"/>
    <col min="24" max="24" width="29.7109375" style="20" customWidth="1"/>
    <col min="25" max="16384" width="8.85546875" style="20"/>
  </cols>
  <sheetData>
    <row r="2" spans="2:22">
      <c r="B2" s="19" t="s">
        <v>61</v>
      </c>
    </row>
    <row r="3" spans="2:22">
      <c r="B3" s="19"/>
    </row>
    <row r="4" spans="2:22">
      <c r="B4" s="21" t="s">
        <v>39</v>
      </c>
      <c r="G4" s="22"/>
    </row>
    <row r="5" spans="2:22">
      <c r="B5" s="21"/>
      <c r="G5" s="22"/>
    </row>
    <row r="6" spans="2:22" ht="18.75">
      <c r="B6" s="38" t="s">
        <v>60</v>
      </c>
      <c r="G6" s="22"/>
    </row>
    <row r="7" spans="2:22" ht="15.75" thickBot="1"/>
    <row r="8" spans="2:22" ht="64.900000000000006" customHeight="1" thickBot="1">
      <c r="B8" s="23" t="s">
        <v>30</v>
      </c>
      <c r="C8" s="23" t="s">
        <v>40</v>
      </c>
      <c r="D8" s="23" t="s">
        <v>24</v>
      </c>
      <c r="E8" s="23" t="s">
        <v>26</v>
      </c>
      <c r="F8" s="23" t="s">
        <v>41</v>
      </c>
      <c r="G8" s="23" t="s">
        <v>42</v>
      </c>
      <c r="H8" s="23" t="s">
        <v>27</v>
      </c>
      <c r="I8" s="23" t="s">
        <v>34</v>
      </c>
      <c r="J8" s="23" t="s">
        <v>43</v>
      </c>
      <c r="K8" s="24" t="s">
        <v>20</v>
      </c>
      <c r="L8" s="23" t="s">
        <v>44</v>
      </c>
      <c r="M8" s="23" t="s">
        <v>28</v>
      </c>
      <c r="N8" s="23" t="s">
        <v>29</v>
      </c>
      <c r="O8" s="24" t="s">
        <v>33</v>
      </c>
      <c r="P8" s="25" t="s">
        <v>21</v>
      </c>
      <c r="Q8" s="78" t="s">
        <v>45</v>
      </c>
      <c r="R8" s="79"/>
      <c r="S8" s="80"/>
      <c r="U8" s="17" t="s">
        <v>5</v>
      </c>
      <c r="V8" s="17" t="s">
        <v>25</v>
      </c>
    </row>
    <row r="9" spans="2:22" ht="78" customHeight="1" thickBot="1">
      <c r="B9" s="36" t="s">
        <v>23</v>
      </c>
      <c r="C9" s="36">
        <v>0</v>
      </c>
      <c r="D9" s="36">
        <v>0</v>
      </c>
      <c r="E9" s="1">
        <f>C9*D9</f>
        <v>0</v>
      </c>
      <c r="F9" s="1">
        <f>C9*(D9/7)</f>
        <v>0</v>
      </c>
      <c r="G9" s="2">
        <f>V$9*F9</f>
        <v>0</v>
      </c>
      <c r="H9" s="2">
        <f>V$10*E9</f>
        <v>0</v>
      </c>
      <c r="I9" s="2">
        <f>V$11*E9</f>
        <v>0</v>
      </c>
      <c r="J9" s="2">
        <f>V$12*E9*2</f>
        <v>0</v>
      </c>
      <c r="K9" s="2">
        <f>SUM(G9:J9)</f>
        <v>0</v>
      </c>
      <c r="L9" s="1">
        <f t="shared" ref="L9:L10" si="0">C9</f>
        <v>0</v>
      </c>
      <c r="M9" s="3">
        <f>V$14*L9</f>
        <v>0</v>
      </c>
      <c r="N9" s="2">
        <f>V$13*L9</f>
        <v>0</v>
      </c>
      <c r="O9" s="3">
        <f t="shared" ref="O9:O10" si="1">SUM(M9:N9)</f>
        <v>0</v>
      </c>
      <c r="P9" s="4">
        <f>K9+O9</f>
        <v>0</v>
      </c>
      <c r="Q9" s="81" t="s">
        <v>47</v>
      </c>
      <c r="R9" s="82"/>
      <c r="S9" s="83"/>
      <c r="U9" s="14" t="s">
        <v>4</v>
      </c>
      <c r="V9" s="15">
        <v>4.5</v>
      </c>
    </row>
    <row r="10" spans="2:22" ht="84" customHeight="1" thickBot="1">
      <c r="B10" s="36" t="s">
        <v>23</v>
      </c>
      <c r="C10" s="36">
        <v>0</v>
      </c>
      <c r="D10" s="36">
        <v>0</v>
      </c>
      <c r="E10" s="1">
        <f t="shared" ref="E10" si="2">C10*D10</f>
        <v>0</v>
      </c>
      <c r="F10" s="1">
        <f>C10*(D10/7)</f>
        <v>0</v>
      </c>
      <c r="G10" s="2">
        <f>V$9*E10</f>
        <v>0</v>
      </c>
      <c r="H10" s="2">
        <f>V$10*E10</f>
        <v>0</v>
      </c>
      <c r="I10" s="2">
        <f>V$11*E10</f>
        <v>0</v>
      </c>
      <c r="J10" s="2">
        <f>V$12*E10</f>
        <v>0</v>
      </c>
      <c r="K10" s="2">
        <f>SUM(G10:J10)</f>
        <v>0</v>
      </c>
      <c r="L10" s="1">
        <f t="shared" si="0"/>
        <v>0</v>
      </c>
      <c r="M10" s="3">
        <f>V$14*L10</f>
        <v>0</v>
      </c>
      <c r="N10" s="2">
        <f>V$13*C10</f>
        <v>0</v>
      </c>
      <c r="O10" s="3">
        <f t="shared" si="1"/>
        <v>0</v>
      </c>
      <c r="P10" s="4">
        <f t="shared" ref="P10" si="3">K10+O10</f>
        <v>0</v>
      </c>
      <c r="Q10" s="81" t="s">
        <v>47</v>
      </c>
      <c r="R10" s="82"/>
      <c r="S10" s="83"/>
      <c r="U10" s="14" t="s">
        <v>6</v>
      </c>
      <c r="V10" s="15">
        <v>7</v>
      </c>
    </row>
    <row r="11" spans="2:22" ht="75" customHeight="1" thickBot="1">
      <c r="B11" s="18" t="s">
        <v>1</v>
      </c>
      <c r="C11" s="5">
        <f>SUM(C9:C10)</f>
        <v>0</v>
      </c>
      <c r="D11" s="5">
        <f>SUM(D9:D10)</f>
        <v>0</v>
      </c>
      <c r="E11" s="5">
        <f>E9+E10</f>
        <v>0</v>
      </c>
      <c r="F11" s="5">
        <f t="shared" ref="F11:K11" si="4">SUM(F9:F10)</f>
        <v>0</v>
      </c>
      <c r="G11" s="6">
        <f t="shared" si="4"/>
        <v>0</v>
      </c>
      <c r="H11" s="6">
        <f t="shared" si="4"/>
        <v>0</v>
      </c>
      <c r="I11" s="6">
        <f t="shared" si="4"/>
        <v>0</v>
      </c>
      <c r="J11" s="6">
        <f t="shared" si="4"/>
        <v>0</v>
      </c>
      <c r="K11" s="7">
        <f t="shared" si="4"/>
        <v>0</v>
      </c>
      <c r="L11" s="11">
        <f>L9+L10</f>
        <v>0</v>
      </c>
      <c r="M11" s="8">
        <f>SUM(M9:M10)</f>
        <v>0</v>
      </c>
      <c r="N11" s="8">
        <f>SUM(N9:N10)</f>
        <v>0</v>
      </c>
      <c r="O11" s="7">
        <f>SUM(O9:O10)</f>
        <v>0</v>
      </c>
      <c r="P11" s="9">
        <f>SUM(P9:P10)</f>
        <v>0</v>
      </c>
      <c r="Q11" s="84"/>
      <c r="R11" s="85"/>
      <c r="S11" s="86"/>
      <c r="U11" s="14" t="s">
        <v>7</v>
      </c>
      <c r="V11" s="15">
        <v>10</v>
      </c>
    </row>
    <row r="12" spans="2:22" ht="73.150000000000006" customHeight="1" thickBot="1">
      <c r="B12" s="55" t="s">
        <v>46</v>
      </c>
      <c r="C12" s="56"/>
      <c r="D12" s="56"/>
      <c r="E12" s="56"/>
      <c r="U12" s="14" t="s">
        <v>8</v>
      </c>
      <c r="V12" s="15">
        <v>0.2</v>
      </c>
    </row>
    <row r="13" spans="2:22" ht="78.599999999999994" customHeight="1" thickBot="1">
      <c r="B13" s="26"/>
      <c r="C13" s="26"/>
      <c r="D13" s="26"/>
      <c r="E13" s="26"/>
      <c r="F13" s="27"/>
      <c r="U13" s="14" t="s">
        <v>10</v>
      </c>
      <c r="V13" s="15">
        <v>10</v>
      </c>
    </row>
    <row r="14" spans="2:22" ht="87.6" customHeight="1" thickBot="1">
      <c r="U14" s="14" t="s">
        <v>17</v>
      </c>
      <c r="V14" s="15">
        <v>20</v>
      </c>
    </row>
    <row r="15" spans="2:22" ht="90" customHeight="1" thickBot="1">
      <c r="U15" s="28" t="s">
        <v>22</v>
      </c>
    </row>
    <row r="16" spans="2:22" ht="84" customHeight="1" thickBot="1">
      <c r="B16" s="75" t="s">
        <v>30</v>
      </c>
      <c r="C16" s="76"/>
      <c r="D16" s="77"/>
      <c r="E16" s="23" t="s">
        <v>48</v>
      </c>
      <c r="F16" s="23" t="s">
        <v>38</v>
      </c>
      <c r="G16" s="23" t="s">
        <v>49</v>
      </c>
      <c r="H16" s="17" t="s">
        <v>2</v>
      </c>
      <c r="I16" s="39" t="s">
        <v>0</v>
      </c>
      <c r="J16" s="39"/>
      <c r="K16" s="39"/>
      <c r="L16" s="29"/>
      <c r="M16" s="75" t="s">
        <v>30</v>
      </c>
      <c r="N16" s="76"/>
      <c r="O16" s="77"/>
      <c r="P16" s="23" t="s">
        <v>52</v>
      </c>
      <c r="Q16" s="23" t="s">
        <v>49</v>
      </c>
      <c r="R16" s="17" t="s">
        <v>37</v>
      </c>
      <c r="S16" s="23" t="s">
        <v>0</v>
      </c>
    </row>
    <row r="17" spans="2:19" ht="83.45" customHeight="1" thickBot="1">
      <c r="B17" s="51" t="s">
        <v>23</v>
      </c>
      <c r="C17" s="52"/>
      <c r="D17" s="53"/>
      <c r="E17" s="37">
        <v>0</v>
      </c>
      <c r="F17" s="37">
        <v>0</v>
      </c>
      <c r="G17" s="2">
        <v>150</v>
      </c>
      <c r="H17" s="2">
        <f>E17*F17*G17</f>
        <v>0</v>
      </c>
      <c r="I17" s="40" t="s">
        <v>50</v>
      </c>
      <c r="J17" s="40"/>
      <c r="K17" s="40"/>
      <c r="L17" s="29"/>
      <c r="M17" s="51" t="s">
        <v>23</v>
      </c>
      <c r="N17" s="52"/>
      <c r="O17" s="53"/>
      <c r="P17" s="37">
        <v>0</v>
      </c>
      <c r="Q17" s="2">
        <v>6</v>
      </c>
      <c r="R17" s="2">
        <f>Q17*P17</f>
        <v>0</v>
      </c>
      <c r="S17" s="30" t="s">
        <v>53</v>
      </c>
    </row>
    <row r="18" spans="2:19" ht="83.45" customHeight="1" thickBot="1">
      <c r="B18" s="51" t="s">
        <v>23</v>
      </c>
      <c r="C18" s="52"/>
      <c r="D18" s="53"/>
      <c r="E18" s="37">
        <v>0</v>
      </c>
      <c r="F18" s="37">
        <v>0</v>
      </c>
      <c r="G18" s="2">
        <v>0</v>
      </c>
      <c r="H18" s="2">
        <f>E18*F18*G18</f>
        <v>0</v>
      </c>
      <c r="I18" s="40" t="s">
        <v>50</v>
      </c>
      <c r="J18" s="40"/>
      <c r="K18" s="40"/>
      <c r="L18" s="29"/>
      <c r="M18" s="51" t="s">
        <v>23</v>
      </c>
      <c r="N18" s="52"/>
      <c r="O18" s="53"/>
      <c r="P18" s="37">
        <v>0</v>
      </c>
      <c r="Q18" s="2">
        <v>6</v>
      </c>
      <c r="R18" s="2">
        <f t="shared" ref="R18:R19" si="5">Q18*P18</f>
        <v>0</v>
      </c>
      <c r="S18" s="30" t="s">
        <v>53</v>
      </c>
    </row>
    <row r="19" spans="2:19" ht="83.45" customHeight="1" thickBot="1">
      <c r="B19" s="51" t="s">
        <v>23</v>
      </c>
      <c r="C19" s="52"/>
      <c r="D19" s="53"/>
      <c r="E19" s="37">
        <v>0</v>
      </c>
      <c r="F19" s="37">
        <v>0</v>
      </c>
      <c r="G19" s="2">
        <v>0</v>
      </c>
      <c r="H19" s="2">
        <f t="shared" ref="H19" si="6">F19*G19</f>
        <v>0</v>
      </c>
      <c r="I19" s="40" t="s">
        <v>50</v>
      </c>
      <c r="J19" s="40"/>
      <c r="K19" s="40"/>
      <c r="L19" s="29"/>
      <c r="M19" s="51" t="s">
        <v>23</v>
      </c>
      <c r="N19" s="52"/>
      <c r="O19" s="53"/>
      <c r="P19" s="37">
        <v>0</v>
      </c>
      <c r="Q19" s="2">
        <v>6</v>
      </c>
      <c r="R19" s="2">
        <f t="shared" si="5"/>
        <v>0</v>
      </c>
      <c r="S19" s="30" t="s">
        <v>53</v>
      </c>
    </row>
    <row r="20" spans="2:19" ht="69" customHeight="1" thickBot="1">
      <c r="B20" s="88" t="s">
        <v>1</v>
      </c>
      <c r="C20" s="89"/>
      <c r="D20" s="90"/>
      <c r="E20" s="11">
        <f>SUM(E17:E19)</f>
        <v>0</v>
      </c>
      <c r="F20" s="11">
        <f>F17+F18+F19</f>
        <v>0</v>
      </c>
      <c r="G20" s="11"/>
      <c r="H20" s="12">
        <f>SUM(H17:H19)</f>
        <v>0</v>
      </c>
      <c r="I20" s="47"/>
      <c r="J20" s="48"/>
      <c r="K20" s="49"/>
      <c r="L20" s="31"/>
      <c r="M20" s="88" t="s">
        <v>1</v>
      </c>
      <c r="N20" s="89"/>
      <c r="O20" s="90"/>
      <c r="P20" s="11">
        <f>SUM(P17:P19)</f>
        <v>0</v>
      </c>
      <c r="Q20" s="11"/>
      <c r="R20" s="12">
        <f>SUM(R17:R19)</f>
        <v>0</v>
      </c>
      <c r="S20" s="16"/>
    </row>
    <row r="21" spans="2:19" ht="56.45" customHeight="1">
      <c r="B21" s="57" t="s">
        <v>51</v>
      </c>
      <c r="C21" s="57"/>
      <c r="D21" s="57"/>
      <c r="E21" s="57"/>
      <c r="F21" s="32"/>
      <c r="M21" s="55" t="s">
        <v>58</v>
      </c>
      <c r="N21" s="87"/>
      <c r="O21" s="87"/>
    </row>
    <row r="22" spans="2:19" ht="52.9" customHeight="1">
      <c r="E22" s="32"/>
      <c r="F22" s="32"/>
    </row>
    <row r="23" spans="2:19" ht="54.6" customHeight="1" thickBot="1"/>
    <row r="24" spans="2:19" ht="49.9" customHeight="1" thickBot="1">
      <c r="B24" s="75" t="s">
        <v>30</v>
      </c>
      <c r="C24" s="76"/>
      <c r="D24" s="77"/>
      <c r="E24" s="23" t="s">
        <v>40</v>
      </c>
      <c r="F24" s="23" t="s">
        <v>54</v>
      </c>
      <c r="G24" s="23" t="s">
        <v>18</v>
      </c>
      <c r="H24" s="24" t="s">
        <v>19</v>
      </c>
      <c r="I24" s="23" t="s">
        <v>31</v>
      </c>
      <c r="J24" s="24" t="s">
        <v>13</v>
      </c>
      <c r="K24" s="23" t="s">
        <v>35</v>
      </c>
      <c r="L24" s="24" t="s">
        <v>12</v>
      </c>
      <c r="M24" s="25" t="s">
        <v>3</v>
      </c>
      <c r="N24" s="99" t="s">
        <v>0</v>
      </c>
      <c r="O24" s="100"/>
      <c r="Q24" s="13" t="s">
        <v>11</v>
      </c>
      <c r="R24" s="13" t="s">
        <v>9</v>
      </c>
      <c r="S24" s="33"/>
    </row>
    <row r="25" spans="2:19" ht="60" customHeight="1" thickBot="1">
      <c r="B25" s="51" t="s">
        <v>23</v>
      </c>
      <c r="C25" s="52"/>
      <c r="D25" s="53"/>
      <c r="E25" s="37">
        <v>0</v>
      </c>
      <c r="F25" s="37">
        <v>0</v>
      </c>
      <c r="G25" s="10">
        <f t="shared" ref="G25:G27" si="7">E25*F25</f>
        <v>0</v>
      </c>
      <c r="H25" s="2">
        <f t="shared" ref="H25:H27" si="8">R$25*G25</f>
        <v>0</v>
      </c>
      <c r="I25" s="10">
        <f t="shared" ref="I25:I27" si="9">E25*F25</f>
        <v>0</v>
      </c>
      <c r="J25" s="2">
        <f t="shared" ref="J25:J27" si="10">R$26*I25</f>
        <v>0</v>
      </c>
      <c r="K25" s="10">
        <f t="shared" ref="K25:K27" si="11">E25*F25</f>
        <v>0</v>
      </c>
      <c r="L25" s="2">
        <f t="shared" ref="L25:L27" si="12">R$27*K25</f>
        <v>0</v>
      </c>
      <c r="M25" s="4">
        <f>SUM(H25,J25,L25)</f>
        <v>0</v>
      </c>
      <c r="N25" s="101" t="s">
        <v>56</v>
      </c>
      <c r="O25" s="102"/>
      <c r="Q25" s="14" t="s">
        <v>14</v>
      </c>
      <c r="R25" s="15">
        <v>2.12</v>
      </c>
      <c r="S25" s="34"/>
    </row>
    <row r="26" spans="2:19" ht="60" customHeight="1" thickBot="1">
      <c r="B26" s="51" t="s">
        <v>23</v>
      </c>
      <c r="C26" s="52"/>
      <c r="D26" s="53"/>
      <c r="E26" s="37">
        <v>0</v>
      </c>
      <c r="F26" s="37">
        <v>0</v>
      </c>
      <c r="G26" s="10">
        <f t="shared" si="7"/>
        <v>0</v>
      </c>
      <c r="H26" s="2">
        <f t="shared" si="8"/>
        <v>0</v>
      </c>
      <c r="I26" s="10">
        <f t="shared" si="9"/>
        <v>0</v>
      </c>
      <c r="J26" s="2">
        <f t="shared" si="10"/>
        <v>0</v>
      </c>
      <c r="K26" s="10">
        <f t="shared" si="11"/>
        <v>0</v>
      </c>
      <c r="L26" s="2">
        <f t="shared" si="12"/>
        <v>0</v>
      </c>
      <c r="M26" s="4">
        <f t="shared" ref="M26:M27" si="13">SUM(H26,J26,L26)</f>
        <v>0</v>
      </c>
      <c r="N26" s="101" t="s">
        <v>56</v>
      </c>
      <c r="O26" s="102"/>
      <c r="Q26" s="14" t="s">
        <v>15</v>
      </c>
      <c r="R26" s="15">
        <v>12.6</v>
      </c>
      <c r="S26" s="34"/>
    </row>
    <row r="27" spans="2:19" ht="60" customHeight="1" thickBot="1">
      <c r="B27" s="51" t="s">
        <v>23</v>
      </c>
      <c r="C27" s="52"/>
      <c r="D27" s="53"/>
      <c r="E27" s="37">
        <v>0</v>
      </c>
      <c r="F27" s="37">
        <v>0</v>
      </c>
      <c r="G27" s="10">
        <f t="shared" si="7"/>
        <v>0</v>
      </c>
      <c r="H27" s="2">
        <f t="shared" si="8"/>
        <v>0</v>
      </c>
      <c r="I27" s="10">
        <f t="shared" si="9"/>
        <v>0</v>
      </c>
      <c r="J27" s="2">
        <f t="shared" si="10"/>
        <v>0</v>
      </c>
      <c r="K27" s="10">
        <f t="shared" si="11"/>
        <v>0</v>
      </c>
      <c r="L27" s="2">
        <f t="shared" si="12"/>
        <v>0</v>
      </c>
      <c r="M27" s="4">
        <f t="shared" si="13"/>
        <v>0</v>
      </c>
      <c r="N27" s="101" t="s">
        <v>56</v>
      </c>
      <c r="O27" s="102"/>
      <c r="Q27" s="14" t="s">
        <v>16</v>
      </c>
      <c r="R27" s="15">
        <v>12.6</v>
      </c>
      <c r="S27" s="34"/>
    </row>
    <row r="28" spans="2:19" ht="60" customHeight="1" thickBot="1">
      <c r="B28" s="91" t="s">
        <v>1</v>
      </c>
      <c r="C28" s="92"/>
      <c r="D28" s="93"/>
      <c r="E28" s="58">
        <f>SUM( E25:E27)</f>
        <v>0</v>
      </c>
      <c r="F28" s="58">
        <f>SUM(F25:F27)</f>
        <v>0</v>
      </c>
      <c r="G28" s="58">
        <f>SUM(G25:G27 )</f>
        <v>0</v>
      </c>
      <c r="H28" s="54">
        <f t="shared" ref="H28:M28" si="14">SUM(H25:H27)</f>
        <v>0</v>
      </c>
      <c r="I28" s="50">
        <f t="shared" si="14"/>
        <v>0</v>
      </c>
      <c r="J28" s="54">
        <f t="shared" si="14"/>
        <v>0</v>
      </c>
      <c r="K28" s="50">
        <f t="shared" si="14"/>
        <v>0</v>
      </c>
      <c r="L28" s="97">
        <f t="shared" si="14"/>
        <v>0</v>
      </c>
      <c r="M28" s="45">
        <f t="shared" si="14"/>
        <v>0</v>
      </c>
      <c r="N28" s="41"/>
      <c r="O28" s="42"/>
      <c r="Q28" s="19" t="s">
        <v>22</v>
      </c>
    </row>
    <row r="29" spans="2:19" ht="60" customHeight="1" thickBot="1">
      <c r="B29" s="94"/>
      <c r="C29" s="95"/>
      <c r="D29" s="96"/>
      <c r="E29" s="59"/>
      <c r="F29" s="59"/>
      <c r="G29" s="59"/>
      <c r="H29" s="54"/>
      <c r="I29" s="50"/>
      <c r="J29" s="54"/>
      <c r="K29" s="50"/>
      <c r="L29" s="98"/>
      <c r="M29" s="46"/>
      <c r="N29" s="43"/>
      <c r="O29" s="44"/>
    </row>
    <row r="30" spans="2:19" ht="60" customHeight="1">
      <c r="B30" s="55" t="s">
        <v>55</v>
      </c>
      <c r="C30" s="87"/>
      <c r="D30" s="87"/>
    </row>
    <row r="31" spans="2:19" ht="60" customHeight="1" thickBot="1"/>
    <row r="32" spans="2:19" ht="60" customHeight="1" thickBot="1">
      <c r="B32" s="75" t="s">
        <v>30</v>
      </c>
      <c r="C32" s="76"/>
      <c r="D32" s="77"/>
      <c r="E32" s="23" t="s">
        <v>36</v>
      </c>
      <c r="F32" s="23" t="s">
        <v>49</v>
      </c>
      <c r="G32" s="17" t="s">
        <v>3</v>
      </c>
      <c r="H32" s="39" t="s">
        <v>0</v>
      </c>
      <c r="I32" s="39"/>
      <c r="J32" s="39"/>
    </row>
    <row r="33" spans="2:11" ht="51" customHeight="1" thickBot="1">
      <c r="B33" s="51" t="s">
        <v>23</v>
      </c>
      <c r="C33" s="52"/>
      <c r="D33" s="53"/>
      <c r="E33" s="37">
        <v>0</v>
      </c>
      <c r="F33" s="2">
        <v>2000</v>
      </c>
      <c r="G33" s="2">
        <f t="shared" ref="G33:G34" si="15">E33*F33</f>
        <v>0</v>
      </c>
      <c r="H33" s="40" t="s">
        <v>57</v>
      </c>
      <c r="I33" s="40"/>
      <c r="J33" s="40"/>
      <c r="K33" s="29"/>
    </row>
    <row r="34" spans="2:11" ht="51" customHeight="1" thickBot="1">
      <c r="B34" s="51" t="s">
        <v>23</v>
      </c>
      <c r="C34" s="52"/>
      <c r="D34" s="53"/>
      <c r="E34" s="37">
        <v>0</v>
      </c>
      <c r="F34" s="2">
        <v>2000</v>
      </c>
      <c r="G34" s="2">
        <f t="shared" si="15"/>
        <v>0</v>
      </c>
      <c r="H34" s="40" t="s">
        <v>57</v>
      </c>
      <c r="I34" s="40"/>
      <c r="J34" s="40"/>
      <c r="K34" s="29"/>
    </row>
    <row r="35" spans="2:11" ht="39" customHeight="1" thickBot="1">
      <c r="B35" s="61" t="s">
        <v>1</v>
      </c>
      <c r="C35" s="62"/>
      <c r="D35" s="63"/>
      <c r="E35" s="58">
        <f>SUM(E33:E34)</f>
        <v>0</v>
      </c>
      <c r="F35" s="58"/>
      <c r="G35" s="60">
        <f>SUM(G33:G34)</f>
        <v>0</v>
      </c>
      <c r="H35" s="67"/>
      <c r="I35" s="67"/>
      <c r="J35" s="67"/>
      <c r="K35" s="31"/>
    </row>
    <row r="36" spans="2:11" ht="46.9" customHeight="1" thickBot="1">
      <c r="B36" s="64"/>
      <c r="C36" s="65"/>
      <c r="D36" s="66"/>
      <c r="E36" s="59"/>
      <c r="F36" s="59"/>
      <c r="G36" s="60"/>
      <c r="H36" s="67"/>
      <c r="I36" s="67"/>
      <c r="J36" s="67"/>
      <c r="K36" s="31"/>
    </row>
    <row r="37" spans="2:11" ht="46.9" customHeight="1">
      <c r="B37" s="68" t="s">
        <v>59</v>
      </c>
      <c r="C37" s="68"/>
      <c r="D37" s="68"/>
      <c r="H37" s="19"/>
    </row>
    <row r="38" spans="2:11" ht="46.9" customHeight="1"/>
    <row r="39" spans="2:11" ht="46.9" customHeight="1" thickBot="1"/>
    <row r="40" spans="2:11" ht="19.149999999999999" customHeight="1" thickBot="1">
      <c r="B40" s="69" t="s">
        <v>32</v>
      </c>
      <c r="C40" s="70"/>
      <c r="D40" s="71"/>
      <c r="E40" s="60">
        <f>P11+H20+M28+G35+R20</f>
        <v>0</v>
      </c>
    </row>
    <row r="41" spans="2:11" ht="15" customHeight="1" thickBot="1">
      <c r="B41" s="72"/>
      <c r="C41" s="73"/>
      <c r="D41" s="74"/>
      <c r="E41" s="60"/>
      <c r="I41" s="35"/>
    </row>
    <row r="42" spans="2:11" ht="15" customHeight="1"/>
    <row r="47" spans="2:11" ht="15" customHeight="1"/>
    <row r="48" spans="2:11" ht="15" customHeight="1"/>
  </sheetData>
  <mergeCells count="56">
    <mergeCell ref="H28:H29"/>
    <mergeCell ref="B28:D29"/>
    <mergeCell ref="M19:O19"/>
    <mergeCell ref="M20:O20"/>
    <mergeCell ref="L28:L29"/>
    <mergeCell ref="N24:O24"/>
    <mergeCell ref="N25:O25"/>
    <mergeCell ref="N26:O26"/>
    <mergeCell ref="N27:O27"/>
    <mergeCell ref="M21:O21"/>
    <mergeCell ref="G28:G29"/>
    <mergeCell ref="F28:F29"/>
    <mergeCell ref="B30:D30"/>
    <mergeCell ref="B16:D16"/>
    <mergeCell ref="B17:D17"/>
    <mergeCell ref="B18:D18"/>
    <mergeCell ref="B19:D19"/>
    <mergeCell ref="B26:D26"/>
    <mergeCell ref="B24:D24"/>
    <mergeCell ref="B20:D20"/>
    <mergeCell ref="Q8:S8"/>
    <mergeCell ref="Q9:S9"/>
    <mergeCell ref="Q10:S10"/>
    <mergeCell ref="Q11:S11"/>
    <mergeCell ref="M17:O17"/>
    <mergeCell ref="M16:O16"/>
    <mergeCell ref="E40:E41"/>
    <mergeCell ref="E35:E36"/>
    <mergeCell ref="G35:G36"/>
    <mergeCell ref="B35:D36"/>
    <mergeCell ref="H32:J32"/>
    <mergeCell ref="F35:F36"/>
    <mergeCell ref="B33:D33"/>
    <mergeCell ref="B34:D34"/>
    <mergeCell ref="H35:J36"/>
    <mergeCell ref="B37:D37"/>
    <mergeCell ref="B40:D41"/>
    <mergeCell ref="B32:D32"/>
    <mergeCell ref="H33:J33"/>
    <mergeCell ref="H34:J34"/>
    <mergeCell ref="B12:E12"/>
    <mergeCell ref="B21:E21"/>
    <mergeCell ref="B25:D25"/>
    <mergeCell ref="B27:D27"/>
    <mergeCell ref="E28:E29"/>
    <mergeCell ref="I16:K16"/>
    <mergeCell ref="I17:K17"/>
    <mergeCell ref="N28:O29"/>
    <mergeCell ref="M28:M29"/>
    <mergeCell ref="I20:K20"/>
    <mergeCell ref="K28:K29"/>
    <mergeCell ref="I28:I29"/>
    <mergeCell ref="M18:O18"/>
    <mergeCell ref="I18:K18"/>
    <mergeCell ref="I19:K19"/>
    <mergeCell ref="J28:J29"/>
  </mergeCells>
  <pageMargins left="0.7" right="0.7" top="0.75" bottom="0.75" header="0.3" footer="0.3"/>
  <pageSetup paperSize="9" orientation="portrait" horizontalDpi="1200" verticalDpi="1200" r:id="rId1"/>
  <ignoredErrors>
    <ignoredError sqref="L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DISPOSIZIONI SANITARIE COVID-19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2020-05-02T14:26:00Z</dcterms:created>
  <dcterms:modified xsi:type="dcterms:W3CDTF">2020-07-06T10:27:36Z</dcterms:modified>
</cp:coreProperties>
</file>