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7970" windowHeight="5340"/>
  </bookViews>
  <sheets>
    <sheet name="Piano econ. dettaglio" sheetId="1" r:id="rId1"/>
    <sheet name="Piano econ. generale" sheetId="2" r:id="rId2"/>
  </sheets>
  <definedNames>
    <definedName name="_ftn1">'Piano econ. dettaglio'!#REF!</definedName>
    <definedName name="_ftnref1">'Piano econ. dettaglio'!#REF!</definedName>
    <definedName name="_xlnm.Print_Area" localSheetId="0">'Piano econ. dettaglio'!$A$1:$G$75</definedName>
    <definedName name="_xlnm.Print_Titles" localSheetId="0">'Piano econ. dettaglio'!$17:$17</definedName>
  </definedName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C48" i="1"/>
  <c r="C21" i="2" l="1"/>
  <c r="D68" i="1" l="1"/>
  <c r="C28" i="2" s="1"/>
  <c r="C64" i="1"/>
  <c r="D64" i="1" s="1"/>
  <c r="C26" i="2" s="1"/>
  <c r="C56" i="1"/>
  <c r="C25" i="1"/>
  <c r="D25" i="1" s="1"/>
  <c r="C20" i="2" s="1"/>
  <c r="F21" i="2" l="1"/>
  <c r="H28" i="2"/>
  <c r="H27" i="2"/>
  <c r="H26" i="2"/>
  <c r="H25" i="2"/>
  <c r="H23" i="2"/>
  <c r="H22" i="2"/>
  <c r="H20" i="2"/>
  <c r="D66" i="1" l="1"/>
  <c r="C27" i="2" s="1"/>
  <c r="I28" i="2" l="1"/>
  <c r="I22" i="2" l="1"/>
  <c r="I23" i="2"/>
  <c r="I20" i="2"/>
  <c r="D48" i="1" l="1"/>
  <c r="C24" i="2" s="1"/>
  <c r="C43" i="1"/>
  <c r="C40" i="1"/>
  <c r="C35" i="1"/>
  <c r="C32" i="1"/>
  <c r="C29" i="1"/>
  <c r="C36" i="1" l="1"/>
  <c r="D56" i="1"/>
  <c r="C25" i="2" s="1"/>
  <c r="C44" i="1"/>
  <c r="D44" i="1" s="1"/>
  <c r="C23" i="2" s="1"/>
  <c r="D36" i="1" l="1"/>
  <c r="C69" i="1"/>
  <c r="D69" i="1" l="1"/>
  <c r="C22" i="2"/>
  <c r="C29" i="2" l="1"/>
  <c r="E29" i="2"/>
  <c r="E30" i="2" s="1"/>
  <c r="F24" i="2" l="1"/>
  <c r="G24" i="2" s="1"/>
  <c r="F23" i="2"/>
  <c r="G23" i="2" s="1"/>
  <c r="F20" i="2"/>
  <c r="G20" i="2" s="1"/>
  <c r="C31" i="2"/>
  <c r="G29" i="2"/>
  <c r="F26" i="2"/>
  <c r="G26" i="2" s="1"/>
  <c r="F27" i="2"/>
  <c r="G27" i="2" s="1"/>
  <c r="C33" i="2" l="1"/>
  <c r="D33" i="2" s="1"/>
  <c r="C34" i="2" l="1"/>
</calcChain>
</file>

<file path=xl/sharedStrings.xml><?xml version="1.0" encoding="utf-8"?>
<sst xmlns="http://schemas.openxmlformats.org/spreadsheetml/2006/main" count="115" uniqueCount="105">
  <si>
    <t>Totale macchinari</t>
  </si>
  <si>
    <t>Totale impianti</t>
  </si>
  <si>
    <t>Totale attrezzature varie</t>
  </si>
  <si>
    <t>Totale opere impiantistiche</t>
  </si>
  <si>
    <t>Importo preventivo (€)</t>
  </si>
  <si>
    <t>Nominativo fornitore</t>
  </si>
  <si>
    <t>totali</t>
  </si>
  <si>
    <t>SPESE AMMISSIBILI</t>
  </si>
  <si>
    <t>Spesa ammissibile</t>
  </si>
  <si>
    <t>Massimali di spesa</t>
  </si>
  <si>
    <t>Denominazione Impresa</t>
  </si>
  <si>
    <t xml:space="preserve">Cofinanziamento privato </t>
  </si>
  <si>
    <t xml:space="preserve">Dipartimento Sviluppo Economico, Politiche del Lavoro, Istruzione, Ricerca e Università </t>
  </si>
  <si>
    <t>Servizio Competitività e Attrazione degli Investimenti - DPG015</t>
  </si>
  <si>
    <t>Dipartimento Sviluppo Economico, Politiche del Lavoro, Istruzione, Ricerca e Università  - Servizio Competitività e Attrazione degli Investimenti - DPG015</t>
  </si>
  <si>
    <r>
      <t>Macchinari (</t>
    </r>
    <r>
      <rPr>
        <i/>
        <sz val="10"/>
        <rFont val="Calibri"/>
        <family val="2"/>
        <scheme val="minor"/>
      </rPr>
      <t>descrizione dei singoli macchinari</t>
    </r>
    <r>
      <rPr>
        <sz val="10"/>
        <rFont val="Calibri"/>
        <family val="2"/>
        <scheme val="minor"/>
      </rPr>
      <t>)</t>
    </r>
  </si>
  <si>
    <r>
      <t>(</t>
    </r>
    <r>
      <rPr>
        <i/>
        <sz val="10"/>
        <rFont val="Calibri"/>
        <family val="2"/>
        <scheme val="minor"/>
      </rPr>
      <t>aggiungere righe se necessario</t>
    </r>
    <r>
      <rPr>
        <sz val="10"/>
        <rFont val="Calibri"/>
        <family val="2"/>
        <scheme val="minor"/>
      </rPr>
      <t>)</t>
    </r>
  </si>
  <si>
    <r>
      <t>Impianti (</t>
    </r>
    <r>
      <rPr>
        <i/>
        <sz val="10"/>
        <rFont val="Calibri"/>
        <family val="2"/>
        <scheme val="minor"/>
      </rPr>
      <t>descrizione dei singoli impianti</t>
    </r>
    <r>
      <rPr>
        <sz val="10"/>
        <rFont val="Calibri"/>
        <family val="2"/>
        <scheme val="minor"/>
      </rPr>
      <t>)</t>
    </r>
  </si>
  <si>
    <r>
      <t>Attrezzature varie (</t>
    </r>
    <r>
      <rPr>
        <i/>
        <sz val="10"/>
        <rFont val="Calibri"/>
        <family val="2"/>
        <scheme val="minor"/>
      </rPr>
      <t>descrizione delle singole attrezzature</t>
    </r>
    <r>
      <rPr>
        <sz val="10"/>
        <rFont val="Calibri"/>
        <family val="2"/>
        <scheme val="minor"/>
      </rPr>
      <t>)</t>
    </r>
  </si>
  <si>
    <r>
      <t xml:space="preserve">Opere impiantistiche </t>
    </r>
    <r>
      <rPr>
        <i/>
        <sz val="10"/>
        <rFont val="Calibri"/>
        <family val="2"/>
        <scheme val="minor"/>
      </rPr>
      <t>(descrizione delle singole opere impiantistiche)</t>
    </r>
  </si>
  <si>
    <t>PIANO ECONOMICO DI DETTAGLIO</t>
  </si>
  <si>
    <t>PIANO ECONOMICO GENERALE</t>
  </si>
  <si>
    <t xml:space="preserve">POR FESR Abruzzo 2014-2020  
ASSE III – Linea di azione 3.2.1 
Avviso Pubblico per 
“Interventi di sostegno ad aree territoriali colpite da crisi diffusa delle attività produttive, finalizzati alla mitigazione degli effetti delle transizioni industriali sugli individui e sulle imprese. Area di crisi complessa Vibrata – Tronto – Piceno riconosciuta dal MISE con Decreto del 10 febbraio 2016”
</t>
  </si>
  <si>
    <r>
      <t xml:space="preserve">VOCE DI SPESA 
</t>
    </r>
    <r>
      <rPr>
        <sz val="10"/>
        <rFont val="Calibri"/>
        <family val="2"/>
        <scheme val="minor"/>
      </rPr>
      <t>(lettere a, b, c, d, e, f, g, h, ex art.10 “Spese Ammissibili” dell’Avviso)</t>
    </r>
  </si>
  <si>
    <t>Totale per Voce di spesa</t>
  </si>
  <si>
    <t>Progettazioni Impianti</t>
  </si>
  <si>
    <t>Direzione lavori Impianti</t>
  </si>
  <si>
    <t>Progettazioni per opere di miglioramento/adeguamento sismico</t>
  </si>
  <si>
    <t>Direzione lavori per opere di miglioramento/adeguamento sismico</t>
  </si>
  <si>
    <r>
      <t>Studi di fattibilità economico-finanziaria</t>
    </r>
    <r>
      <rPr>
        <i/>
        <sz val="10"/>
        <rFont val="Calibri"/>
        <family val="2"/>
        <scheme val="minor"/>
      </rPr>
      <t xml:space="preserve"> (limite 2%)</t>
    </r>
  </si>
  <si>
    <t>b) Macchinari, impianti e attrezzature varie</t>
  </si>
  <si>
    <t>Totale voce a) Progettazioni ingegneristiche e studi</t>
  </si>
  <si>
    <t>Totale voce b) Macchinari, impianti e attrezzature varie</t>
  </si>
  <si>
    <r>
      <t>Opere murarie (</t>
    </r>
    <r>
      <rPr>
        <i/>
        <sz val="10"/>
        <rFont val="Calibri"/>
        <family val="2"/>
        <scheme val="minor"/>
      </rPr>
      <t>descrizione delle singole opere murarie</t>
    </r>
    <r>
      <rPr>
        <sz val="10"/>
        <rFont val="Calibri"/>
        <family val="2"/>
        <scheme val="minor"/>
      </rPr>
      <t>)</t>
    </r>
  </si>
  <si>
    <t>Totale opere murarie</t>
  </si>
  <si>
    <t>Totale voce c) Opere murarie ed impiantistiche</t>
  </si>
  <si>
    <r>
      <t>c) Opere murarie ed impiantistiche</t>
    </r>
    <r>
      <rPr>
        <b/>
        <i/>
        <sz val="10"/>
        <color theme="0"/>
        <rFont val="Calibri"/>
        <family val="2"/>
        <scheme val="minor"/>
      </rPr>
      <t xml:space="preserve"> (limite 20%)</t>
    </r>
  </si>
  <si>
    <r>
      <t xml:space="preserve">Opere varie </t>
    </r>
    <r>
      <rPr>
        <i/>
        <sz val="10"/>
        <rFont val="Calibri"/>
        <family val="2"/>
        <scheme val="minor"/>
      </rPr>
      <t>(descrizione delle singole opere)</t>
    </r>
  </si>
  <si>
    <t>(aggiungere righe se necessario)</t>
  </si>
  <si>
    <t>Totale voce d) Interventi di miglioramento/adeguamento sismico</t>
  </si>
  <si>
    <t>e) Programmi informatici, brevetti, licenze, know-how, conoscenze tecniche non brevettate</t>
  </si>
  <si>
    <t>Programmi informatici (descrizione dei singoli programmi informatici)</t>
  </si>
  <si>
    <r>
      <t>Brevetti</t>
    </r>
    <r>
      <rPr>
        <i/>
        <sz val="10"/>
        <rFont val="Calibri"/>
        <family val="2"/>
        <scheme val="minor"/>
      </rPr>
      <t xml:space="preserve"> (descrizione dei singoli brevetti)</t>
    </r>
  </si>
  <si>
    <r>
      <t xml:space="preserve">Licenze </t>
    </r>
    <r>
      <rPr>
        <i/>
        <sz val="10"/>
        <rFont val="Calibri"/>
        <family val="2"/>
        <scheme val="minor"/>
      </rPr>
      <t>(descrizione delle singole licenze)</t>
    </r>
  </si>
  <si>
    <r>
      <t>Know-how</t>
    </r>
    <r>
      <rPr>
        <i/>
        <sz val="10"/>
        <rFont val="Calibri"/>
        <family val="2"/>
        <scheme val="minor"/>
      </rPr>
      <t xml:space="preserve"> (descrizione dettagliata)</t>
    </r>
  </si>
  <si>
    <r>
      <t xml:space="preserve">Conoscenze tecniche non brevettate </t>
    </r>
    <r>
      <rPr>
        <i/>
        <sz val="10"/>
        <rFont val="Calibri"/>
        <family val="2"/>
        <scheme val="minor"/>
      </rPr>
      <t>(descrizione dettagliata)</t>
    </r>
  </si>
  <si>
    <t xml:space="preserve">Totale voce e) Programmi informatici, brevetti, licenze, know-how, conoscenze tecniche non brevettate </t>
  </si>
  <si>
    <r>
      <t xml:space="preserve">f) Servizi di consulenza </t>
    </r>
    <r>
      <rPr>
        <b/>
        <i/>
        <sz val="10"/>
        <color theme="0"/>
        <rFont val="Calibri"/>
        <family val="2"/>
        <scheme val="minor"/>
      </rPr>
      <t>(limite 10%)</t>
    </r>
    <r>
      <rPr>
        <b/>
        <sz val="10"/>
        <color theme="0"/>
        <rFont val="Calibri"/>
        <family val="2"/>
        <scheme val="minor"/>
      </rPr>
      <t xml:space="preserve"> </t>
    </r>
  </si>
  <si>
    <r>
      <t xml:space="preserve">Servizi di consulenza </t>
    </r>
    <r>
      <rPr>
        <i/>
        <sz val="10"/>
        <rFont val="Calibri"/>
        <family val="2"/>
        <scheme val="minor"/>
      </rPr>
      <t>(descrizione dei singoli Servizi di consulenza)</t>
    </r>
  </si>
  <si>
    <r>
      <t xml:space="preserve">Servizio di consulenza gestionale </t>
    </r>
    <r>
      <rPr>
        <i/>
        <sz val="10"/>
        <rFont val="Calibri"/>
        <family val="2"/>
        <scheme val="minor"/>
      </rPr>
      <t>(descrizione dei singoli servizi di consulenza gestionale)</t>
    </r>
  </si>
  <si>
    <r>
      <t>Servizio di assistenza tecnologica (</t>
    </r>
    <r>
      <rPr>
        <i/>
        <sz val="10"/>
        <rFont val="Calibri"/>
        <family val="2"/>
        <scheme val="minor"/>
      </rPr>
      <t>descrizione dei singoli servizi di assistenza tecnologica</t>
    </r>
    <r>
      <rPr>
        <sz val="10"/>
        <rFont val="Calibri"/>
        <family val="2"/>
        <scheme val="minor"/>
      </rPr>
      <t>)</t>
    </r>
  </si>
  <si>
    <r>
      <t>Servizi di trasferimento di tecnologie (</t>
    </r>
    <r>
      <rPr>
        <i/>
        <sz val="10"/>
        <rFont val="Calibri"/>
        <family val="2"/>
        <scheme val="minor"/>
      </rPr>
      <t>descrizione dei singoli servizi di trasferimento delle tecnologie</t>
    </r>
    <r>
      <rPr>
        <sz val="10"/>
        <rFont val="Calibri"/>
        <family val="2"/>
        <scheme val="minor"/>
      </rPr>
      <t>)</t>
    </r>
  </si>
  <si>
    <r>
      <t>Servizi di consulenza sul rispetto delle norme (</t>
    </r>
    <r>
      <rPr>
        <i/>
        <sz val="10"/>
        <rFont val="Calibri"/>
        <family val="2"/>
        <scheme val="minor"/>
      </rPr>
      <t>descrizione dei singoli servizi</t>
    </r>
    <r>
      <rPr>
        <sz val="10"/>
        <rFont val="Calibri"/>
        <family val="2"/>
        <scheme val="minor"/>
      </rPr>
      <t>)</t>
    </r>
  </si>
  <si>
    <r>
      <t>(a</t>
    </r>
    <r>
      <rPr>
        <i/>
        <sz val="10"/>
        <rFont val="Calibri"/>
        <family val="2"/>
        <scheme val="minor"/>
      </rPr>
      <t>ggiungere righe se necessario</t>
    </r>
    <r>
      <rPr>
        <sz val="10"/>
        <rFont val="Calibri"/>
        <family val="2"/>
        <scheme val="minor"/>
      </rPr>
      <t>)</t>
    </r>
  </si>
  <si>
    <t xml:space="preserve">Totale voce f) Servizi di consulenza </t>
  </si>
  <si>
    <r>
      <t>g) Spese per Perizia giurata  (</t>
    </r>
    <r>
      <rPr>
        <b/>
        <i/>
        <sz val="10"/>
        <color theme="0"/>
        <rFont val="Calibri"/>
        <family val="2"/>
        <scheme val="minor"/>
      </rPr>
      <t>limite 3% e comunque max 3.000,00 €</t>
    </r>
    <r>
      <rPr>
        <b/>
        <sz val="10"/>
        <color theme="0"/>
        <rFont val="Calibri"/>
        <family val="2"/>
        <scheme val="minor"/>
      </rPr>
      <t>)</t>
    </r>
  </si>
  <si>
    <t>Perizia giurata</t>
  </si>
  <si>
    <t>Totale voce g) Spese per Perizia giurata</t>
  </si>
  <si>
    <t>h) Spese per Fideiussione bancaria o polizza assicurativa</t>
  </si>
  <si>
    <t xml:space="preserve">Totale voce h) Spese per Fideiussione bancaria o polizza assicurativa </t>
  </si>
  <si>
    <t>POR FESR Abruzzo 2014-2020  ASSE III –  Linea di azione 3.2.1</t>
  </si>
  <si>
    <t>Avviso Pubblico per 
“Interventi di sostegno ad aree territoriali colpite da crisi diffusa delle attività produttive, finalizzati alla mitigazione degli effetti delle transizioni industriali sugli individui e sulle imprese. Area di crisi complessa Vibrata – Tronto – Piceno riconosciuta dal MISE con Decreto del 10 febbraio 2016”</t>
  </si>
  <si>
    <t>COMPILARE  LE SOLE CELLE GRIGIE</t>
  </si>
  <si>
    <t>Sede dell'unità sede dell'intervento (Comune)</t>
  </si>
  <si>
    <t>Titolo progetto</t>
  </si>
  <si>
    <t>Importo effettivo come risultante da preventivi di spesa (Piano economico di dettaglio)</t>
  </si>
  <si>
    <t>a)</t>
  </si>
  <si>
    <t>e)</t>
  </si>
  <si>
    <t>b)</t>
  </si>
  <si>
    <t>Macchinari, Impianti e Attrezzature Varie</t>
  </si>
  <si>
    <t>c)</t>
  </si>
  <si>
    <t>d)</t>
  </si>
  <si>
    <t xml:space="preserve">limite 5% del totale spese ammissibili </t>
  </si>
  <si>
    <t xml:space="preserve">Opere murarie ed impiantistiche </t>
  </si>
  <si>
    <t xml:space="preserve">Interventi di Miglioramento/Adeguamento sismico </t>
  </si>
  <si>
    <t xml:space="preserve">Studi di fattibilità economico-finanziaria </t>
  </si>
  <si>
    <t xml:space="preserve">limite 20%  del totale spese ammissibili </t>
  </si>
  <si>
    <t>Programmi informatici, brevetti, licenze, know-how e conoscenze tecniche non brevettate</t>
  </si>
  <si>
    <t xml:space="preserve">Servizi di consulenza </t>
  </si>
  <si>
    <t>f)</t>
  </si>
  <si>
    <t>limite 10% del totale spese ammissibili</t>
  </si>
  <si>
    <t>g)</t>
  </si>
  <si>
    <t>limite 3% del totale spese ammissibili e comunque max 3.000,00 €)</t>
  </si>
  <si>
    <t>h)</t>
  </si>
  <si>
    <t>Fideiussione bancaria o polizza assicurativa</t>
  </si>
  <si>
    <t>TOTALI</t>
  </si>
  <si>
    <t>limite del 2% della voce a) progettazione ingegneristiche</t>
  </si>
  <si>
    <t>rif. Preventivo/computo allegato (nota 1)</t>
  </si>
  <si>
    <r>
      <t xml:space="preserve">a) Progettazioni ingegneristiche </t>
    </r>
    <r>
      <rPr>
        <b/>
        <i/>
        <sz val="10"/>
        <color theme="0"/>
        <rFont val="Calibri"/>
        <family val="2"/>
        <scheme val="minor"/>
      </rPr>
      <t>(limite 5%) (nota 2)</t>
    </r>
  </si>
  <si>
    <r>
      <t xml:space="preserve">d) Interventi di miglioramento/adeguamento sismico </t>
    </r>
    <r>
      <rPr>
        <b/>
        <i/>
        <sz val="10"/>
        <color theme="0"/>
        <rFont val="Calibri"/>
        <family val="2"/>
        <scheme val="minor"/>
      </rPr>
      <t>(limite 30%, anche qualora si prevedano, in aggiunta a tali interventi, opere di cui al precedente punto c) (nota 3)</t>
    </r>
  </si>
  <si>
    <t xml:space="preserve">nota 1: Per consentire una pronta correlazione con gli importi riportati nel Piano economico di dettaglio, si suggerisce di identificare  i preventivi mediante numerazione progressiva o altra modalità utile a tal fine . </t>
  </si>
  <si>
    <t>nota 2: Sono escluse le spese di progettazione per il rilevamento dell’indice di vulnerabilità sismica ex-ante, ai sensi dell’Art. 11 dell’Avviso pubblico.</t>
  </si>
  <si>
    <t>nota 3: Quindi (c+d) = max 30%</t>
  </si>
  <si>
    <t>% di controllo massimali di spesa</t>
  </si>
  <si>
    <t>VERIFICA SUPERAMENTO MASSIMALI DI SPESA</t>
  </si>
  <si>
    <t xml:space="preserve">Progettazioni ingegneristiche (nota1) </t>
  </si>
  <si>
    <t>limite 30% del totale spese ammissibili anche qualora si prevedano, in aggiunta a tali interventi, opere di cui al precedente punto c) (nota 2)</t>
  </si>
  <si>
    <t>nota1: Sono escluse le spese di progettazione per il rilevamento dell’indice di vulnerabilità sismica ex-ante, ai sensi dell’Art. 11 dell’Avviso pubblico.</t>
  </si>
  <si>
    <t>nota 2: Quindi (c+d) = max 30%</t>
  </si>
  <si>
    <t>Contributo richiesto €</t>
  </si>
  <si>
    <t>Percentuale di aiuto richiesta %</t>
  </si>
  <si>
    <t>Data, timbro e firma del titolare, legale rappresentante o procuratore speciale</t>
  </si>
  <si>
    <t>(firma resa autentica allegando copia di documento di identità ai sensi dell’art. 38 DPR 445/2000)</t>
  </si>
  <si>
    <r>
      <t xml:space="preserve">ALLEGATO III "A" - Piano economico della proposta progettuale 
</t>
    </r>
    <r>
      <rPr>
        <b/>
        <sz val="12"/>
        <color rgb="FFFF0000"/>
        <rFont val="Calibri"/>
        <family val="2"/>
        <scheme val="minor"/>
      </rPr>
      <t>(composto di due fogli “Piano economico di dettaglio” e “Piano economico generale)</t>
    </r>
  </si>
  <si>
    <r>
      <rPr>
        <b/>
        <sz val="12"/>
        <rFont val="Calibri"/>
        <family val="2"/>
        <scheme val="minor"/>
      </rPr>
      <t>ALLEGATO III  "B" - Piano economico della proposta progettuale</t>
    </r>
    <r>
      <rPr>
        <b/>
        <sz val="12"/>
        <color rgb="FFFF0000"/>
        <rFont val="Calibri"/>
        <family val="2"/>
        <scheme val="minor"/>
      </rPr>
      <t xml:space="preserve"> 
(composto di due fogli “Piano economico di dettaglio” e “Piano economico generale)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</si>
</sst>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0\ [$€-410]_-;\-* #,##0.00\ [$€-410]_-;_-* &quot;-&quot;??\ [$€-410]_-;_-@_-"/>
    <numFmt numFmtId="165" formatCode="&quot;€&quot;\ #,##0.00"/>
    <numFmt numFmtId="166" formatCode="_-[$€-410]\ * #,##0.00_-;\-[$€-410]\ * #,##0.00_-;_-[$€-410]\ 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92D050"/>
      </left>
      <right/>
      <top style="thin">
        <color rgb="FF92D050"/>
      </top>
      <bottom style="thin">
        <color rgb="FF92D050"/>
      </bottom>
      <diagonal/>
    </border>
    <border>
      <left style="thin">
        <color rgb="FF92D050"/>
      </left>
      <right/>
      <top style="thin">
        <color rgb="FF92D050"/>
      </top>
      <bottom/>
      <diagonal/>
    </border>
    <border>
      <left style="thin">
        <color rgb="FF92D050"/>
      </left>
      <right/>
      <top/>
      <bottom style="thin">
        <color rgb="FF92D050"/>
      </bottom>
      <diagonal/>
    </border>
    <border>
      <left/>
      <right/>
      <top/>
      <bottom style="thin">
        <color rgb="FF92D050"/>
      </bottom>
      <diagonal/>
    </border>
    <border>
      <left/>
      <right style="thin">
        <color rgb="FF92D050"/>
      </right>
      <top style="thin">
        <color rgb="FF92D050"/>
      </top>
      <bottom style="thin">
        <color rgb="FF92D050"/>
      </bottom>
      <diagonal/>
    </border>
    <border>
      <left/>
      <right style="thin">
        <color rgb="FF92D050"/>
      </right>
      <top style="thin">
        <color rgb="FF92D050"/>
      </top>
      <bottom/>
      <diagonal/>
    </border>
    <border>
      <left/>
      <right style="thin">
        <color rgb="FF92D050"/>
      </right>
      <top/>
      <bottom style="thin">
        <color rgb="FF92D05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/>
      <right/>
      <top/>
      <bottom style="medium">
        <color auto="1"/>
      </bottom>
      <diagonal/>
    </border>
    <border>
      <left style="thin">
        <color theme="4" tint="0.59996337778862885"/>
      </left>
      <right/>
      <top style="thin">
        <color theme="4" tint="0.59996337778862885"/>
      </top>
      <bottom style="thin">
        <color theme="4" tint="0.59996337778862885"/>
      </bottom>
      <diagonal/>
    </border>
    <border>
      <left/>
      <right/>
      <top style="thin">
        <color theme="4" tint="0.59996337778862885"/>
      </top>
      <bottom style="thin">
        <color theme="4" tint="0.59996337778862885"/>
      </bottom>
      <diagonal/>
    </border>
    <border>
      <left/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ck">
        <color theme="4" tint="-0.24994659260841701"/>
      </left>
      <right style="thin">
        <color theme="4" tint="0.59996337778862885"/>
      </right>
      <top style="thick">
        <color theme="4" tint="-0.24994659260841701"/>
      </top>
      <bottom style="thin">
        <color theme="4" tint="0.59996337778862885"/>
      </bottom>
      <diagonal/>
    </border>
    <border>
      <left style="thin">
        <color theme="4" tint="0.59996337778862885"/>
      </left>
      <right style="thick">
        <color theme="4" tint="-0.24994659260841701"/>
      </right>
      <top style="thick">
        <color theme="4" tint="-0.24994659260841701"/>
      </top>
      <bottom style="thin">
        <color theme="4" tint="0.59996337778862885"/>
      </bottom>
      <diagonal/>
    </border>
    <border>
      <left style="thick">
        <color theme="4" tint="-0.24994659260841701"/>
      </left>
      <right style="thin">
        <color theme="4" tint="0.59996337778862885"/>
      </right>
      <top/>
      <bottom style="thin">
        <color theme="4" tint="0.59996337778862885"/>
      </bottom>
      <diagonal/>
    </border>
    <border>
      <left style="thin">
        <color theme="4" tint="0.59996337778862885"/>
      </left>
      <right style="thick">
        <color theme="4" tint="-0.24994659260841701"/>
      </right>
      <top/>
      <bottom style="thin">
        <color theme="4" tint="0.59996337778862885"/>
      </bottom>
      <diagonal/>
    </border>
    <border>
      <left style="thick">
        <color theme="4" tint="-0.24994659260841701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 style="thick">
        <color theme="4" tint="-0.24994659260841701"/>
      </right>
      <top style="thin">
        <color theme="4" tint="0.59996337778862885"/>
      </top>
      <bottom style="thin">
        <color theme="4" tint="0.59996337778862885"/>
      </bottom>
      <diagonal/>
    </border>
    <border>
      <left style="thick">
        <color theme="4" tint="-0.24994659260841701"/>
      </left>
      <right style="thin">
        <color theme="4" tint="0.59996337778862885"/>
      </right>
      <top style="thin">
        <color theme="4" tint="0.59996337778862885"/>
      </top>
      <bottom style="thick">
        <color theme="4" tint="-0.24994659260841701"/>
      </bottom>
      <diagonal/>
    </border>
    <border>
      <left style="thin">
        <color theme="4" tint="0.59996337778862885"/>
      </left>
      <right style="thick">
        <color theme="4" tint="-0.24994659260841701"/>
      </right>
      <top style="thin">
        <color theme="4" tint="0.59996337778862885"/>
      </top>
      <bottom style="thick">
        <color theme="4" tint="-0.2499465926084170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3" fillId="0" borderId="0" xfId="0" applyFont="1" applyBorder="1"/>
    <xf numFmtId="43" fontId="3" fillId="0" borderId="0" xfId="1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43" fontId="3" fillId="0" borderId="0" xfId="1" applyFont="1" applyBorder="1"/>
    <xf numFmtId="0" fontId="3" fillId="0" borderId="0" xfId="0" applyFont="1" applyAlignment="1">
      <alignment vertical="center"/>
    </xf>
    <xf numFmtId="43" fontId="3" fillId="0" borderId="0" xfId="1" applyFont="1" applyBorder="1" applyAlignment="1">
      <alignment vertical="center"/>
    </xf>
    <xf numFmtId="0" fontId="5" fillId="0" borderId="0" xfId="0" applyFont="1" applyBorder="1"/>
    <xf numFmtId="0" fontId="5" fillId="0" borderId="0" xfId="0" applyFont="1"/>
    <xf numFmtId="0" fontId="5" fillId="0" borderId="0" xfId="0" applyFont="1" applyBorder="1" applyAlignment="1">
      <alignment vertical="center"/>
    </xf>
    <xf numFmtId="0" fontId="6" fillId="2" borderId="0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4" fillId="0" borderId="0" xfId="0" applyFont="1" applyAlignment="1" applyProtection="1">
      <alignment horizontal="right"/>
    </xf>
    <xf numFmtId="0" fontId="4" fillId="0" borderId="0" xfId="0" applyFont="1" applyAlignment="1">
      <alignment vertical="center"/>
    </xf>
    <xf numFmtId="0" fontId="7" fillId="0" borderId="12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7" fillId="0" borderId="12" xfId="0" applyFont="1" applyBorder="1"/>
    <xf numFmtId="0" fontId="12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0" fontId="15" fillId="7" borderId="8" xfId="0" applyFont="1" applyFill="1" applyBorder="1" applyAlignment="1">
      <alignment horizontal="center"/>
    </xf>
    <xf numFmtId="0" fontId="9" fillId="7" borderId="9" xfId="0" applyFont="1" applyFill="1" applyBorder="1" applyAlignment="1">
      <alignment vertical="center"/>
    </xf>
    <xf numFmtId="9" fontId="3" fillId="0" borderId="9" xfId="2" applyFont="1" applyBorder="1" applyAlignment="1">
      <alignment vertical="center"/>
    </xf>
    <xf numFmtId="9" fontId="3" fillId="0" borderId="10" xfId="2" applyFont="1" applyBorder="1" applyAlignment="1">
      <alignment vertical="center"/>
    </xf>
    <xf numFmtId="9" fontId="3" fillId="0" borderId="11" xfId="2" applyFont="1" applyBorder="1" applyAlignment="1">
      <alignment vertical="center"/>
    </xf>
    <xf numFmtId="0" fontId="16" fillId="7" borderId="9" xfId="0" applyFont="1" applyFill="1" applyBorder="1" applyAlignment="1">
      <alignment vertical="center"/>
    </xf>
    <xf numFmtId="0" fontId="3" fillId="0" borderId="19" xfId="0" applyFont="1" applyBorder="1" applyAlignment="1">
      <alignment horizontal="right" vertical="center"/>
    </xf>
    <xf numFmtId="0" fontId="5" fillId="0" borderId="19" xfId="0" applyFont="1" applyBorder="1" applyAlignment="1">
      <alignment vertical="center" wrapText="1"/>
    </xf>
    <xf numFmtId="43" fontId="3" fillId="0" borderId="19" xfId="1" applyFont="1" applyBorder="1" applyAlignment="1">
      <alignment vertical="center"/>
    </xf>
    <xf numFmtId="43" fontId="3" fillId="0" borderId="19" xfId="1" applyFont="1" applyBorder="1" applyAlignment="1">
      <alignment horizontal="center" vertical="center"/>
    </xf>
    <xf numFmtId="43" fontId="3" fillId="4" borderId="19" xfId="0" applyNumberFormat="1" applyFont="1" applyFill="1" applyBorder="1" applyAlignment="1">
      <alignment vertical="center"/>
    </xf>
    <xf numFmtId="0" fontId="8" fillId="0" borderId="19" xfId="0" applyFont="1" applyBorder="1" applyAlignment="1">
      <alignment horizontal="center" vertical="center" wrapText="1"/>
    </xf>
    <xf numFmtId="43" fontId="3" fillId="0" borderId="19" xfId="1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/>
    </xf>
    <xf numFmtId="43" fontId="3" fillId="8" borderId="19" xfId="0" applyNumberFormat="1" applyFont="1" applyFill="1" applyBorder="1" applyAlignment="1">
      <alignment vertical="center"/>
    </xf>
    <xf numFmtId="0" fontId="9" fillId="7" borderId="5" xfId="0" applyFont="1" applyFill="1" applyBorder="1" applyAlignment="1">
      <alignment vertical="center"/>
    </xf>
    <xf numFmtId="9" fontId="3" fillId="0" borderId="5" xfId="2" applyFont="1" applyBorder="1" applyAlignment="1">
      <alignment vertical="center"/>
    </xf>
    <xf numFmtId="9" fontId="3" fillId="0" borderId="6" xfId="2" applyFont="1" applyBorder="1" applyAlignment="1">
      <alignment vertical="center"/>
    </xf>
    <xf numFmtId="9" fontId="3" fillId="0" borderId="7" xfId="2" applyFont="1" applyBorder="1" applyAlignment="1">
      <alignment vertical="center"/>
    </xf>
    <xf numFmtId="0" fontId="16" fillId="7" borderId="5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center" vertical="center"/>
    </xf>
    <xf numFmtId="165" fontId="3" fillId="0" borderId="0" xfId="2" applyNumberFormat="1" applyFont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vertical="center"/>
    </xf>
    <xf numFmtId="43" fontId="5" fillId="0" borderId="0" xfId="0" applyNumberFormat="1" applyFont="1" applyAlignment="1">
      <alignment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0" fontId="3" fillId="0" borderId="19" xfId="2" applyNumberFormat="1" applyFont="1" applyBorder="1" applyAlignment="1">
      <alignment horizontal="center" vertical="center"/>
    </xf>
    <xf numFmtId="43" fontId="3" fillId="0" borderId="0" xfId="0" applyNumberFormat="1" applyFont="1" applyBorder="1"/>
    <xf numFmtId="0" fontId="7" fillId="0" borderId="0" xfId="0" applyFont="1" applyBorder="1" applyAlignment="1" applyProtection="1">
      <protection locked="0"/>
    </xf>
    <xf numFmtId="43" fontId="3" fillId="0" borderId="20" xfId="1" applyFont="1" applyBorder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Alignment="1" applyProtection="1">
      <alignment horizontal="right"/>
      <protection locked="0"/>
    </xf>
    <xf numFmtId="0" fontId="12" fillId="0" borderId="0" xfId="0" applyFont="1" applyProtection="1"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vertical="center" wrapText="1"/>
      <protection locked="0"/>
    </xf>
    <xf numFmtId="43" fontId="6" fillId="3" borderId="1" xfId="1" applyFont="1" applyFill="1" applyBorder="1" applyAlignment="1" applyProtection="1">
      <alignment vertical="center" wrapText="1"/>
      <protection locked="0"/>
    </xf>
    <xf numFmtId="164" fontId="6" fillId="3" borderId="1" xfId="1" applyNumberFormat="1" applyFont="1" applyFill="1" applyBorder="1" applyAlignment="1" applyProtection="1">
      <alignment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wrapText="1"/>
      <protection locked="0"/>
    </xf>
    <xf numFmtId="164" fontId="5" fillId="0" borderId="2" xfId="1" applyNumberFormat="1" applyFont="1" applyBorder="1" applyAlignment="1" applyProtection="1">
      <alignment wrapText="1"/>
      <protection locked="0"/>
    </xf>
    <xf numFmtId="164" fontId="5" fillId="0" borderId="1" xfId="1" applyNumberFormat="1" applyFont="1" applyBorder="1" applyAlignment="1" applyProtection="1">
      <alignment wrapText="1"/>
      <protection locked="0"/>
    </xf>
    <xf numFmtId="0" fontId="5" fillId="0" borderId="2" xfId="0" applyFont="1" applyBorder="1" applyProtection="1">
      <protection locked="0"/>
    </xf>
    <xf numFmtId="0" fontId="5" fillId="0" borderId="2" xfId="0" applyFont="1" applyBorder="1" applyAlignment="1" applyProtection="1">
      <alignment horizontal="center"/>
      <protection locked="0"/>
    </xf>
    <xf numFmtId="164" fontId="5" fillId="0" borderId="4" xfId="1" applyNumberFormat="1" applyFont="1" applyBorder="1" applyAlignment="1" applyProtection="1">
      <alignment wrapText="1"/>
      <protection locked="0"/>
    </xf>
    <xf numFmtId="0" fontId="6" fillId="6" borderId="2" xfId="0" applyFont="1" applyFill="1" applyBorder="1" applyAlignment="1" applyProtection="1">
      <alignment horizontal="right" wrapText="1"/>
      <protection locked="0"/>
    </xf>
    <xf numFmtId="164" fontId="5" fillId="6" borderId="2" xfId="1" applyNumberFormat="1" applyFont="1" applyFill="1" applyBorder="1" applyAlignment="1" applyProtection="1">
      <alignment wrapText="1"/>
      <protection locked="0"/>
    </xf>
    <xf numFmtId="0" fontId="6" fillId="3" borderId="2" xfId="0" applyFont="1" applyFill="1" applyBorder="1" applyAlignment="1" applyProtection="1">
      <alignment horizontal="right" wrapText="1"/>
      <protection locked="0"/>
    </xf>
    <xf numFmtId="164" fontId="5" fillId="3" borderId="2" xfId="1" applyNumberFormat="1" applyFont="1" applyFill="1" applyBorder="1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6" fillId="6" borderId="1" xfId="0" applyFont="1" applyFill="1" applyBorder="1" applyAlignment="1" applyProtection="1">
      <alignment horizontal="right" wrapText="1"/>
      <protection locked="0"/>
    </xf>
    <xf numFmtId="0" fontId="6" fillId="0" borderId="2" xfId="0" applyFont="1" applyBorder="1" applyProtection="1"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wrapText="1"/>
      <protection locked="0"/>
    </xf>
    <xf numFmtId="164" fontId="5" fillId="0" borderId="14" xfId="1" applyNumberFormat="1" applyFont="1" applyFill="1" applyBorder="1" applyAlignment="1" applyProtection="1">
      <alignment wrapText="1"/>
      <protection locked="0"/>
    </xf>
    <xf numFmtId="0" fontId="5" fillId="0" borderId="0" xfId="0" applyFont="1" applyFill="1" applyProtection="1">
      <protection locked="0"/>
    </xf>
    <xf numFmtId="164" fontId="5" fillId="0" borderId="2" xfId="1" applyNumberFormat="1" applyFont="1" applyFill="1" applyBorder="1" applyAlignment="1" applyProtection="1">
      <alignment wrapText="1"/>
      <protection locked="0"/>
    </xf>
    <xf numFmtId="164" fontId="5" fillId="0" borderId="1" xfId="1" applyNumberFormat="1" applyFont="1" applyFill="1" applyBorder="1" applyAlignment="1" applyProtection="1">
      <alignment wrapText="1"/>
      <protection locked="0"/>
    </xf>
    <xf numFmtId="0" fontId="5" fillId="0" borderId="2" xfId="0" applyFont="1" applyFill="1" applyBorder="1" applyProtection="1"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13" fillId="2" borderId="1" xfId="0" applyFont="1" applyFill="1" applyBorder="1" applyAlignment="1" applyProtection="1">
      <alignment wrapText="1"/>
      <protection locked="0"/>
    </xf>
    <xf numFmtId="0" fontId="6" fillId="0" borderId="0" xfId="0" applyFont="1" applyFill="1" applyProtection="1">
      <protection locked="0"/>
    </xf>
    <xf numFmtId="0" fontId="6" fillId="0" borderId="2" xfId="0" applyFont="1" applyFill="1" applyBorder="1" applyProtection="1"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164" fontId="5" fillId="0" borderId="4" xfId="1" applyNumberFormat="1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6" fillId="0" borderId="16" xfId="0" applyFont="1" applyFill="1" applyBorder="1" applyAlignment="1" applyProtection="1">
      <alignment horizontal="left" wrapText="1"/>
      <protection locked="0"/>
    </xf>
    <xf numFmtId="0" fontId="5" fillId="2" borderId="14" xfId="0" applyFont="1" applyFill="1" applyBorder="1" applyAlignment="1" applyProtection="1">
      <alignment wrapText="1"/>
      <protection locked="0"/>
    </xf>
    <xf numFmtId="164" fontId="6" fillId="0" borderId="4" xfId="1" applyNumberFormat="1" applyFont="1" applyFill="1" applyBorder="1" applyAlignment="1" applyProtection="1">
      <alignment wrapText="1"/>
      <protection locked="0"/>
    </xf>
    <xf numFmtId="0" fontId="5" fillId="0" borderId="14" xfId="0" applyFont="1" applyFill="1" applyBorder="1" applyProtection="1"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left" wrapText="1"/>
      <protection locked="0"/>
    </xf>
    <xf numFmtId="164" fontId="6" fillId="0" borderId="14" xfId="1" applyNumberFormat="1" applyFont="1" applyFill="1" applyBorder="1" applyAlignment="1" applyProtection="1">
      <alignment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166" fontId="5" fillId="6" borderId="2" xfId="1" applyNumberFormat="1" applyFont="1" applyFill="1" applyBorder="1" applyAlignment="1" applyProtection="1">
      <alignment wrapText="1"/>
      <protection locked="0"/>
    </xf>
    <xf numFmtId="0" fontId="0" fillId="0" borderId="15" xfId="0" applyBorder="1" applyAlignment="1" applyProtection="1">
      <alignment horizontal="left"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164" fontId="11" fillId="0" borderId="17" xfId="1" applyNumberFormat="1" applyFont="1" applyBorder="1" applyAlignment="1" applyProtection="1">
      <alignment wrapText="1"/>
      <protection locked="0"/>
    </xf>
    <xf numFmtId="0" fontId="12" fillId="0" borderId="0" xfId="0" applyFont="1" applyAlignment="1" applyProtection="1">
      <alignment wrapText="1"/>
      <protection locked="0"/>
    </xf>
    <xf numFmtId="43" fontId="12" fillId="0" borderId="0" xfId="1" applyFont="1" applyProtection="1">
      <protection locked="0"/>
    </xf>
    <xf numFmtId="164" fontId="12" fillId="0" borderId="0" xfId="1" applyNumberFormat="1" applyFont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164" fontId="5" fillId="6" borderId="2" xfId="1" applyNumberFormat="1" applyFont="1" applyFill="1" applyBorder="1" applyAlignment="1" applyProtection="1">
      <alignment wrapText="1"/>
    </xf>
    <xf numFmtId="164" fontId="6" fillId="6" borderId="2" xfId="1" applyNumberFormat="1" applyFont="1" applyFill="1" applyBorder="1" applyAlignment="1" applyProtection="1">
      <alignment wrapText="1"/>
    </xf>
    <xf numFmtId="43" fontId="9" fillId="5" borderId="19" xfId="1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10" fillId="5" borderId="19" xfId="0" applyFont="1" applyFill="1" applyBorder="1" applyAlignment="1">
      <alignment horizontal="center" vertical="center" wrapText="1"/>
    </xf>
    <xf numFmtId="43" fontId="9" fillId="5" borderId="19" xfId="1" applyFont="1" applyFill="1" applyBorder="1" applyAlignment="1">
      <alignment vertical="center"/>
    </xf>
    <xf numFmtId="9" fontId="9" fillId="5" borderId="19" xfId="2" applyFont="1" applyFill="1" applyBorder="1" applyAlignment="1">
      <alignment horizontal="center" vertical="center"/>
    </xf>
    <xf numFmtId="0" fontId="17" fillId="5" borderId="19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right" vertical="center" wrapText="1"/>
    </xf>
    <xf numFmtId="43" fontId="3" fillId="0" borderId="25" xfId="1" applyFont="1" applyBorder="1" applyAlignment="1"/>
    <xf numFmtId="0" fontId="6" fillId="0" borderId="26" xfId="0" applyFont="1" applyBorder="1" applyAlignment="1">
      <alignment horizontal="right" vertical="center" wrapText="1"/>
    </xf>
    <xf numFmtId="9" fontId="4" fillId="8" borderId="27" xfId="1" applyNumberFormat="1" applyFont="1" applyFill="1" applyBorder="1" applyAlignment="1"/>
    <xf numFmtId="0" fontId="6" fillId="0" borderId="28" xfId="0" applyFont="1" applyBorder="1" applyAlignment="1">
      <alignment horizontal="right" vertical="center" wrapText="1"/>
    </xf>
    <xf numFmtId="43" fontId="4" fillId="0" borderId="29" xfId="1" applyFont="1" applyFill="1" applyBorder="1" applyAlignment="1"/>
    <xf numFmtId="0" fontId="6" fillId="0" borderId="30" xfId="0" applyFont="1" applyBorder="1" applyAlignment="1">
      <alignment horizontal="right" vertical="center" wrapText="1"/>
    </xf>
    <xf numFmtId="43" fontId="3" fillId="0" borderId="31" xfId="1" applyFont="1" applyBorder="1" applyAlignment="1"/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9" fillId="5" borderId="3" xfId="0" applyFont="1" applyFill="1" applyBorder="1" applyAlignment="1" applyProtection="1">
      <alignment horizontal="left" wrapText="1"/>
      <protection locked="0"/>
    </xf>
    <xf numFmtId="0" fontId="9" fillId="5" borderId="13" xfId="0" applyFont="1" applyFill="1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14" fillId="5" borderId="0" xfId="0" applyFont="1" applyFill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right"/>
      <protection locked="0"/>
    </xf>
    <xf numFmtId="49" fontId="4" fillId="8" borderId="13" xfId="0" applyNumberFormat="1" applyFont="1" applyFill="1" applyBorder="1" applyAlignment="1" applyProtection="1">
      <alignment horizontal="left" wrapText="1"/>
      <protection locked="0"/>
    </xf>
    <xf numFmtId="49" fontId="0" fillId="0" borderId="13" xfId="0" applyNumberFormat="1" applyBorder="1" applyAlignment="1">
      <alignment horizontal="left" wrapText="1"/>
    </xf>
    <xf numFmtId="49" fontId="4" fillId="8" borderId="13" xfId="0" applyNumberFormat="1" applyFont="1" applyFill="1" applyBorder="1" applyAlignment="1" applyProtection="1">
      <alignment horizontal="right"/>
      <protection locked="0"/>
    </xf>
    <xf numFmtId="49" fontId="0" fillId="0" borderId="13" xfId="0" applyNumberFormat="1" applyBorder="1" applyAlignment="1">
      <alignment horizontal="right"/>
    </xf>
    <xf numFmtId="49" fontId="4" fillId="8" borderId="13" xfId="0" applyNumberFormat="1" applyFont="1" applyFill="1" applyBorder="1" applyAlignment="1" applyProtection="1">
      <alignment horizontal="right" wrapText="1"/>
      <protection locked="0"/>
    </xf>
    <xf numFmtId="49" fontId="0" fillId="0" borderId="13" xfId="0" applyNumberFormat="1" applyBorder="1" applyAlignment="1">
      <alignment horizontal="right" wrapText="1"/>
    </xf>
    <xf numFmtId="0" fontId="6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9" fillId="5" borderId="3" xfId="0" applyFont="1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9" fillId="5" borderId="3" xfId="0" applyFont="1" applyFill="1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9" fillId="5" borderId="18" xfId="0" applyFon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vertical="top" wrapText="1"/>
      <protection locked="0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top" wrapText="1"/>
    </xf>
    <xf numFmtId="0" fontId="0" fillId="0" borderId="0" xfId="0" applyAlignment="1"/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9" fillId="5" borderId="21" xfId="0" applyFont="1" applyFill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5" fillId="5" borderId="21" xfId="0" applyFont="1" applyFill="1" applyBorder="1" applyAlignment="1">
      <alignment horizontal="center" vertical="center"/>
    </xf>
    <xf numFmtId="0" fontId="15" fillId="5" borderId="22" xfId="0" applyFont="1" applyFill="1" applyBorder="1" applyAlignment="1">
      <alignment horizontal="center" vertical="center"/>
    </xf>
    <xf numFmtId="0" fontId="15" fillId="5" borderId="23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8" borderId="13" xfId="0" applyNumberFormat="1" applyFont="1" applyFill="1" applyBorder="1" applyAlignment="1" applyProtection="1">
      <alignment horizontal="left"/>
    </xf>
  </cellXfs>
  <cellStyles count="3">
    <cellStyle name="Migliaia" xfId="1" builtinId="3"/>
    <cellStyle name="Normale" xfId="0" builtinId="0"/>
    <cellStyle name="Percentuale" xfId="2" builtinId="5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0</xdr:row>
      <xdr:rowOff>0</xdr:rowOff>
    </xdr:from>
    <xdr:to>
      <xdr:col>5</xdr:col>
      <xdr:colOff>900430</xdr:colOff>
      <xdr:row>7</xdr:row>
      <xdr:rowOff>13970</xdr:rowOff>
    </xdr:to>
    <xdr:pic>
      <xdr:nvPicPr>
        <xdr:cNvPr id="6" name="Immagine 5" descr="C:\Users\user\AppData\Local\Microsoft\Windows\INetCache\Content.Word\Immagine.png">
          <a:extLst>
            <a:ext uri="{FF2B5EF4-FFF2-40B4-BE49-F238E27FC236}">
              <a16:creationId xmlns:a16="http://schemas.microsoft.com/office/drawing/2014/main" xmlns="" id="{DCF753E9-FDD1-437E-AB17-C5C5002D447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6120130" cy="13474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2200274</xdr:colOff>
      <xdr:row>0</xdr:row>
      <xdr:rowOff>133350</xdr:rowOff>
    </xdr:from>
    <xdr:to>
      <xdr:col>4</xdr:col>
      <xdr:colOff>176529</xdr:colOff>
      <xdr:row>7</xdr:row>
      <xdr:rowOff>19050</xdr:rowOff>
    </xdr:to>
    <xdr:pic>
      <xdr:nvPicPr>
        <xdr:cNvPr id="7" name="Immagine 6" descr="C:\Users\user\AppData\Local\Microsoft\Windows\INetCache\Content.Word\Immagine.png">
          <a:extLst>
            <a:ext uri="{FF2B5EF4-FFF2-40B4-BE49-F238E27FC236}">
              <a16:creationId xmlns:a16="http://schemas.microsoft.com/office/drawing/2014/main" xmlns="" id="{4F0BF25A-847A-456C-A3B1-CA3BC288DB8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4" y="133350"/>
          <a:ext cx="5291455" cy="1123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N74"/>
  <sheetViews>
    <sheetView tabSelected="1" zoomScaleNormal="100" workbookViewId="0">
      <selection activeCell="B11" sqref="B11:F11"/>
    </sheetView>
  </sheetViews>
  <sheetFormatPr defaultRowHeight="15" x14ac:dyDescent="0.25"/>
  <cols>
    <col min="1" max="1" width="2.28515625" style="63" customWidth="1"/>
    <col min="2" max="2" width="30.7109375" style="116" customWidth="1"/>
    <col min="3" max="3" width="14.140625" style="117" bestFit="1" customWidth="1"/>
    <col min="4" max="4" width="14.140625" style="118" bestFit="1" customWidth="1"/>
    <col min="5" max="5" width="24.85546875" style="63" customWidth="1"/>
    <col min="6" max="6" width="18.140625" style="119" customWidth="1"/>
    <col min="7" max="16384" width="9.140625" style="63"/>
  </cols>
  <sheetData>
    <row r="8" spans="1:14" x14ac:dyDescent="0.25">
      <c r="A8" s="137" t="s">
        <v>12</v>
      </c>
      <c r="B8" s="137"/>
      <c r="C8" s="137"/>
      <c r="D8" s="137"/>
      <c r="E8" s="137"/>
      <c r="F8" s="137"/>
    </row>
    <row r="9" spans="1:14" x14ac:dyDescent="0.25">
      <c r="A9" s="137" t="s">
        <v>13</v>
      </c>
      <c r="B9" s="137"/>
      <c r="C9" s="137"/>
      <c r="D9" s="137"/>
      <c r="E9" s="137"/>
      <c r="F9" s="137"/>
    </row>
    <row r="10" spans="1:14" ht="67.5" customHeight="1" x14ac:dyDescent="0.25">
      <c r="A10" s="138" t="s">
        <v>22</v>
      </c>
      <c r="B10" s="139"/>
      <c r="C10" s="139"/>
      <c r="D10" s="139"/>
      <c r="E10" s="139"/>
      <c r="F10" s="139"/>
    </row>
    <row r="11" spans="1:14" ht="42" customHeight="1" x14ac:dyDescent="0.25">
      <c r="A11" s="64"/>
      <c r="B11" s="144" t="s">
        <v>103</v>
      </c>
      <c r="C11" s="145"/>
      <c r="D11" s="145"/>
      <c r="E11" s="145"/>
      <c r="F11" s="145"/>
    </row>
    <row r="12" spans="1:14" s="67" customFormat="1" ht="19.5" customHeight="1" x14ac:dyDescent="0.25">
      <c r="A12" s="146" t="s">
        <v>10</v>
      </c>
      <c r="B12" s="146"/>
      <c r="C12" s="147"/>
      <c r="D12" s="148"/>
      <c r="E12" s="148"/>
      <c r="F12" s="65"/>
      <c r="G12" s="65"/>
      <c r="H12" s="65"/>
      <c r="I12" s="65"/>
      <c r="J12" s="65"/>
      <c r="K12" s="65"/>
      <c r="L12" s="66"/>
      <c r="M12" s="66"/>
      <c r="N12" s="66"/>
    </row>
    <row r="13" spans="1:14" s="67" customFormat="1" ht="25.5" x14ac:dyDescent="0.25">
      <c r="A13" s="68"/>
      <c r="B13" s="69" t="s">
        <v>63</v>
      </c>
      <c r="C13" s="149"/>
      <c r="D13" s="150"/>
      <c r="E13" s="150"/>
      <c r="F13" s="70"/>
      <c r="G13" s="70"/>
      <c r="H13" s="70"/>
      <c r="I13" s="70"/>
      <c r="J13" s="70"/>
      <c r="K13" s="70"/>
      <c r="L13" s="66"/>
      <c r="M13" s="66"/>
      <c r="N13" s="66"/>
    </row>
    <row r="14" spans="1:14" s="67" customFormat="1" ht="12" customHeight="1" x14ac:dyDescent="0.25">
      <c r="A14" s="68"/>
      <c r="B14" s="62" t="s">
        <v>64</v>
      </c>
      <c r="C14" s="151"/>
      <c r="D14" s="152"/>
      <c r="E14" s="152"/>
      <c r="F14" s="70"/>
      <c r="G14" s="70"/>
      <c r="H14" s="70"/>
      <c r="I14" s="70"/>
      <c r="J14" s="70"/>
      <c r="K14" s="70"/>
      <c r="L14" s="66"/>
      <c r="M14" s="66"/>
      <c r="N14" s="66"/>
    </row>
    <row r="15" spans="1:14" ht="16.5" customHeight="1" x14ac:dyDescent="0.25">
      <c r="A15" s="71"/>
      <c r="B15" s="72"/>
      <c r="C15" s="72"/>
      <c r="D15" s="72"/>
      <c r="E15" s="72"/>
      <c r="F15" s="136"/>
    </row>
    <row r="16" spans="1:14" ht="18.75" x14ac:dyDescent="0.25">
      <c r="A16" s="143" t="s">
        <v>20</v>
      </c>
      <c r="B16" s="143"/>
      <c r="C16" s="143"/>
      <c r="D16" s="143"/>
      <c r="E16" s="143"/>
      <c r="F16" s="143"/>
    </row>
    <row r="17" spans="1:6" s="66" customFormat="1" ht="51" customHeight="1" x14ac:dyDescent="0.2">
      <c r="B17" s="73" t="s">
        <v>23</v>
      </c>
      <c r="C17" s="74" t="s">
        <v>4</v>
      </c>
      <c r="D17" s="75" t="s">
        <v>24</v>
      </c>
      <c r="E17" s="76" t="s">
        <v>5</v>
      </c>
      <c r="F17" s="76" t="s">
        <v>87</v>
      </c>
    </row>
    <row r="18" spans="1:6" s="66" customFormat="1" ht="15" customHeight="1" x14ac:dyDescent="0.25">
      <c r="A18" s="140" t="s">
        <v>88</v>
      </c>
      <c r="B18" s="141"/>
      <c r="C18" s="141"/>
      <c r="D18" s="142"/>
      <c r="E18" s="142"/>
      <c r="F18" s="142"/>
    </row>
    <row r="19" spans="1:6" s="66" customFormat="1" ht="24.95" customHeight="1" x14ac:dyDescent="0.2">
      <c r="B19" s="77" t="s">
        <v>25</v>
      </c>
      <c r="C19" s="78"/>
      <c r="D19" s="79"/>
      <c r="E19" s="80"/>
      <c r="F19" s="81"/>
    </row>
    <row r="20" spans="1:6" s="66" customFormat="1" ht="24.95" customHeight="1" x14ac:dyDescent="0.2">
      <c r="B20" s="77" t="s">
        <v>26</v>
      </c>
      <c r="C20" s="78"/>
      <c r="D20" s="82"/>
      <c r="E20" s="80"/>
      <c r="F20" s="81"/>
    </row>
    <row r="21" spans="1:6" s="66" customFormat="1" ht="24.95" customHeight="1" x14ac:dyDescent="0.2">
      <c r="B21" s="77" t="s">
        <v>27</v>
      </c>
      <c r="C21" s="78"/>
      <c r="D21" s="82"/>
      <c r="E21" s="80"/>
      <c r="F21" s="81"/>
    </row>
    <row r="22" spans="1:6" s="66" customFormat="1" ht="24.95" customHeight="1" x14ac:dyDescent="0.2">
      <c r="B22" s="77" t="s">
        <v>28</v>
      </c>
      <c r="C22" s="78"/>
      <c r="D22" s="82"/>
      <c r="E22" s="80"/>
      <c r="F22" s="81"/>
    </row>
    <row r="23" spans="1:6" s="66" customFormat="1" ht="24.95" customHeight="1" x14ac:dyDescent="0.2">
      <c r="B23" s="77" t="s">
        <v>29</v>
      </c>
      <c r="C23" s="78"/>
      <c r="D23" s="82"/>
      <c r="E23" s="80"/>
      <c r="F23" s="81"/>
    </row>
    <row r="24" spans="1:6" s="66" customFormat="1" ht="24.95" customHeight="1" x14ac:dyDescent="0.2">
      <c r="B24" s="77" t="s">
        <v>16</v>
      </c>
      <c r="C24" s="78"/>
      <c r="D24" s="82"/>
      <c r="E24" s="80"/>
      <c r="F24" s="81"/>
    </row>
    <row r="25" spans="1:6" s="66" customFormat="1" ht="24.95" customHeight="1" x14ac:dyDescent="0.2">
      <c r="B25" s="83" t="s">
        <v>31</v>
      </c>
      <c r="C25" s="120">
        <f>SUM(C19:C24)</f>
        <v>0</v>
      </c>
      <c r="D25" s="120">
        <f>C25</f>
        <v>0</v>
      </c>
      <c r="E25" s="80"/>
      <c r="F25" s="81"/>
    </row>
    <row r="26" spans="1:6" s="66" customFormat="1" ht="15" customHeight="1" x14ac:dyDescent="0.2">
      <c r="A26" s="155" t="s">
        <v>30</v>
      </c>
      <c r="B26" s="156"/>
      <c r="C26" s="156"/>
      <c r="D26" s="156"/>
      <c r="E26" s="156"/>
      <c r="F26" s="156"/>
    </row>
    <row r="27" spans="1:6" s="66" customFormat="1" ht="24.95" customHeight="1" x14ac:dyDescent="0.2">
      <c r="B27" s="77" t="s">
        <v>15</v>
      </c>
      <c r="C27" s="78"/>
      <c r="D27" s="82"/>
      <c r="E27" s="80"/>
      <c r="F27" s="81"/>
    </row>
    <row r="28" spans="1:6" s="66" customFormat="1" ht="24.95" customHeight="1" x14ac:dyDescent="0.2">
      <c r="B28" s="77" t="s">
        <v>16</v>
      </c>
      <c r="C28" s="78"/>
      <c r="D28" s="82"/>
      <c r="E28" s="80"/>
      <c r="F28" s="81"/>
    </row>
    <row r="29" spans="1:6" s="66" customFormat="1" ht="24.95" customHeight="1" x14ac:dyDescent="0.2">
      <c r="B29" s="85" t="s">
        <v>0</v>
      </c>
      <c r="C29" s="86">
        <f>SUM(C27:C28)</f>
        <v>0</v>
      </c>
      <c r="D29" s="82"/>
      <c r="E29" s="80"/>
      <c r="F29" s="81"/>
    </row>
    <row r="30" spans="1:6" s="66" customFormat="1" ht="24.95" customHeight="1" x14ac:dyDescent="0.2">
      <c r="B30" s="77" t="s">
        <v>17</v>
      </c>
      <c r="C30" s="78"/>
      <c r="D30" s="82"/>
      <c r="E30" s="80"/>
      <c r="F30" s="81"/>
    </row>
    <row r="31" spans="1:6" s="66" customFormat="1" ht="24.95" customHeight="1" x14ac:dyDescent="0.2">
      <c r="B31" s="77" t="s">
        <v>16</v>
      </c>
      <c r="C31" s="78"/>
      <c r="D31" s="82"/>
      <c r="E31" s="80"/>
      <c r="F31" s="81"/>
    </row>
    <row r="32" spans="1:6" s="66" customFormat="1" ht="24.95" customHeight="1" x14ac:dyDescent="0.2">
      <c r="B32" s="85" t="s">
        <v>1</v>
      </c>
      <c r="C32" s="86">
        <f>SUM(C30:C31)</f>
        <v>0</v>
      </c>
      <c r="D32" s="82"/>
      <c r="E32" s="80"/>
      <c r="F32" s="81"/>
    </row>
    <row r="33" spans="1:6" s="66" customFormat="1" ht="24.95" customHeight="1" x14ac:dyDescent="0.2">
      <c r="B33" s="77" t="s">
        <v>18</v>
      </c>
      <c r="C33" s="78"/>
      <c r="D33" s="82"/>
      <c r="E33" s="80"/>
      <c r="F33" s="81"/>
    </row>
    <row r="34" spans="1:6" s="66" customFormat="1" ht="24.95" customHeight="1" x14ac:dyDescent="0.2">
      <c r="B34" s="77" t="s">
        <v>16</v>
      </c>
      <c r="C34" s="78"/>
      <c r="D34" s="82"/>
      <c r="E34" s="80"/>
      <c r="F34" s="81"/>
    </row>
    <row r="35" spans="1:6" s="66" customFormat="1" ht="24.95" customHeight="1" x14ac:dyDescent="0.2">
      <c r="B35" s="85" t="s">
        <v>2</v>
      </c>
      <c r="C35" s="86">
        <f>SUM(C33:C34)</f>
        <v>0</v>
      </c>
      <c r="D35" s="82"/>
      <c r="E35" s="80"/>
      <c r="F35" s="81"/>
    </row>
    <row r="36" spans="1:6" s="87" customFormat="1" ht="24.95" customHeight="1" x14ac:dyDescent="0.2">
      <c r="B36" s="88" t="s">
        <v>32</v>
      </c>
      <c r="C36" s="121">
        <f>+C29+C32+C35</f>
        <v>0</v>
      </c>
      <c r="D36" s="121">
        <f>+C36</f>
        <v>0</v>
      </c>
      <c r="E36" s="89"/>
      <c r="F36" s="90"/>
    </row>
    <row r="37" spans="1:6" s="66" customFormat="1" ht="18" customHeight="1" x14ac:dyDescent="0.25">
      <c r="A37" s="140" t="s">
        <v>36</v>
      </c>
      <c r="B37" s="142"/>
      <c r="C37" s="142"/>
      <c r="D37" s="142"/>
      <c r="E37" s="142"/>
      <c r="F37" s="142"/>
    </row>
    <row r="38" spans="1:6" s="66" customFormat="1" ht="24.95" customHeight="1" x14ac:dyDescent="0.2">
      <c r="B38" s="77" t="s">
        <v>33</v>
      </c>
      <c r="C38" s="78"/>
      <c r="D38" s="79"/>
      <c r="E38" s="80"/>
      <c r="F38" s="81"/>
    </row>
    <row r="39" spans="1:6" s="66" customFormat="1" ht="24.95" customHeight="1" x14ac:dyDescent="0.2">
      <c r="B39" s="77" t="s">
        <v>16</v>
      </c>
      <c r="C39" s="78"/>
      <c r="D39" s="82"/>
      <c r="E39" s="80"/>
      <c r="F39" s="81"/>
    </row>
    <row r="40" spans="1:6" s="66" customFormat="1" ht="24.95" customHeight="1" x14ac:dyDescent="0.2">
      <c r="B40" s="91" t="s">
        <v>34</v>
      </c>
      <c r="C40" s="86">
        <f>SUM(C38:C39)</f>
        <v>0</v>
      </c>
      <c r="D40" s="82"/>
      <c r="E40" s="80"/>
      <c r="F40" s="81"/>
    </row>
    <row r="41" spans="1:6" s="66" customFormat="1" ht="24.95" customHeight="1" x14ac:dyDescent="0.2">
      <c r="B41" s="77" t="s">
        <v>19</v>
      </c>
      <c r="C41" s="78"/>
      <c r="D41" s="82"/>
      <c r="E41" s="80"/>
      <c r="F41" s="81"/>
    </row>
    <row r="42" spans="1:6" s="66" customFormat="1" ht="24.95" customHeight="1" x14ac:dyDescent="0.2">
      <c r="B42" s="77" t="s">
        <v>16</v>
      </c>
      <c r="C42" s="78"/>
      <c r="D42" s="82"/>
      <c r="E42" s="80"/>
      <c r="F42" s="81"/>
    </row>
    <row r="43" spans="1:6" s="66" customFormat="1" ht="24.95" customHeight="1" x14ac:dyDescent="0.2">
      <c r="B43" s="91" t="s">
        <v>3</v>
      </c>
      <c r="C43" s="86">
        <f>SUM(C41:C42)</f>
        <v>0</v>
      </c>
      <c r="D43" s="92"/>
      <c r="E43" s="80"/>
      <c r="F43" s="81"/>
    </row>
    <row r="44" spans="1:6" s="87" customFormat="1" ht="24.95" customHeight="1" x14ac:dyDescent="0.2">
      <c r="B44" s="88" t="s">
        <v>35</v>
      </c>
      <c r="C44" s="121">
        <f>+C40+C43</f>
        <v>0</v>
      </c>
      <c r="D44" s="121">
        <f>+C44</f>
        <v>0</v>
      </c>
      <c r="E44" s="89"/>
      <c r="F44" s="90"/>
    </row>
    <row r="45" spans="1:6" s="93" customFormat="1" ht="24.95" customHeight="1" x14ac:dyDescent="0.2">
      <c r="A45" s="157" t="s">
        <v>89</v>
      </c>
      <c r="B45" s="158"/>
      <c r="C45" s="158"/>
      <c r="D45" s="158"/>
      <c r="E45" s="158"/>
      <c r="F45" s="158"/>
    </row>
    <row r="46" spans="1:6" s="93" customFormat="1" ht="24.95" customHeight="1" x14ac:dyDescent="0.2">
      <c r="B46" s="77" t="s">
        <v>37</v>
      </c>
      <c r="C46" s="94"/>
      <c r="D46" s="95"/>
      <c r="E46" s="96"/>
      <c r="F46" s="97"/>
    </row>
    <row r="47" spans="1:6" s="93" customFormat="1" ht="24.95" customHeight="1" x14ac:dyDescent="0.2">
      <c r="B47" s="98" t="s">
        <v>38</v>
      </c>
      <c r="C47" s="94"/>
      <c r="D47" s="95"/>
      <c r="E47" s="96"/>
      <c r="F47" s="97"/>
    </row>
    <row r="48" spans="1:6" s="99" customFormat="1" ht="24.95" customHeight="1" x14ac:dyDescent="0.2">
      <c r="B48" s="88" t="s">
        <v>39</v>
      </c>
      <c r="C48" s="121">
        <f>SUM(C46:C47)</f>
        <v>0</v>
      </c>
      <c r="D48" s="121">
        <f>+C48</f>
        <v>0</v>
      </c>
      <c r="E48" s="100"/>
      <c r="F48" s="101"/>
    </row>
    <row r="49" spans="1:6" s="93" customFormat="1" ht="19.5" customHeight="1" x14ac:dyDescent="0.2">
      <c r="A49" s="159" t="s">
        <v>40</v>
      </c>
      <c r="B49" s="160"/>
      <c r="C49" s="160"/>
      <c r="D49" s="160"/>
      <c r="E49" s="160"/>
      <c r="F49" s="160"/>
    </row>
    <row r="50" spans="1:6" s="93" customFormat="1" ht="24.95" customHeight="1" x14ac:dyDescent="0.2">
      <c r="B50" s="77" t="s">
        <v>41</v>
      </c>
      <c r="C50" s="94"/>
      <c r="D50" s="102"/>
      <c r="E50" s="96"/>
      <c r="F50" s="97"/>
    </row>
    <row r="51" spans="1:6" s="93" customFormat="1" ht="24.95" customHeight="1" x14ac:dyDescent="0.2">
      <c r="B51" s="77" t="s">
        <v>42</v>
      </c>
      <c r="C51" s="94"/>
      <c r="D51" s="102"/>
      <c r="E51" s="96"/>
      <c r="F51" s="97"/>
    </row>
    <row r="52" spans="1:6" s="93" customFormat="1" ht="24.95" customHeight="1" x14ac:dyDescent="0.2">
      <c r="B52" s="77" t="s">
        <v>43</v>
      </c>
      <c r="C52" s="94"/>
      <c r="D52" s="102"/>
      <c r="E52" s="96"/>
      <c r="F52" s="97"/>
    </row>
    <row r="53" spans="1:6" s="93" customFormat="1" ht="24.95" customHeight="1" x14ac:dyDescent="0.2">
      <c r="B53" s="103" t="s">
        <v>44</v>
      </c>
      <c r="C53" s="94"/>
      <c r="D53" s="102"/>
      <c r="E53" s="96"/>
      <c r="F53" s="97"/>
    </row>
    <row r="54" spans="1:6" s="93" customFormat="1" ht="24.95" customHeight="1" x14ac:dyDescent="0.2">
      <c r="B54" s="103" t="s">
        <v>45</v>
      </c>
      <c r="C54" s="94"/>
      <c r="D54" s="102"/>
      <c r="E54" s="96"/>
      <c r="F54" s="97"/>
    </row>
    <row r="55" spans="1:6" s="93" customFormat="1" ht="24.95" customHeight="1" x14ac:dyDescent="0.2">
      <c r="B55" s="98" t="s">
        <v>38</v>
      </c>
      <c r="C55" s="94"/>
      <c r="D55" s="102"/>
      <c r="E55" s="96"/>
      <c r="F55" s="97"/>
    </row>
    <row r="56" spans="1:6" s="99" customFormat="1" ht="39.75" customHeight="1" x14ac:dyDescent="0.2">
      <c r="B56" s="88" t="s">
        <v>46</v>
      </c>
      <c r="C56" s="121">
        <f>SUM(C50:C55)</f>
        <v>0</v>
      </c>
      <c r="D56" s="121">
        <f>+C56</f>
        <v>0</v>
      </c>
      <c r="E56" s="100"/>
      <c r="F56" s="101"/>
    </row>
    <row r="57" spans="1:6" s="93" customFormat="1" ht="15" customHeight="1" x14ac:dyDescent="0.2">
      <c r="A57" s="157" t="s">
        <v>47</v>
      </c>
      <c r="B57" s="158"/>
      <c r="C57" s="158"/>
      <c r="D57" s="158"/>
      <c r="E57" s="158"/>
      <c r="F57" s="158"/>
    </row>
    <row r="58" spans="1:6" s="93" customFormat="1" ht="24.95" customHeight="1" x14ac:dyDescent="0.2">
      <c r="A58" s="104"/>
      <c r="B58" s="105" t="s">
        <v>48</v>
      </c>
      <c r="C58" s="92"/>
      <c r="D58" s="106"/>
      <c r="E58" s="107"/>
      <c r="F58" s="108"/>
    </row>
    <row r="59" spans="1:6" s="93" customFormat="1" ht="39.75" customHeight="1" x14ac:dyDescent="0.2">
      <c r="A59" s="109"/>
      <c r="B59" s="77" t="s">
        <v>49</v>
      </c>
      <c r="C59" s="94"/>
      <c r="D59" s="106"/>
      <c r="E59" s="96"/>
      <c r="F59" s="97"/>
    </row>
    <row r="60" spans="1:6" s="93" customFormat="1" ht="36.75" customHeight="1" x14ac:dyDescent="0.2">
      <c r="A60" s="109"/>
      <c r="B60" s="77" t="s">
        <v>50</v>
      </c>
      <c r="C60" s="94"/>
      <c r="D60" s="106"/>
      <c r="E60" s="96"/>
      <c r="F60" s="97"/>
    </row>
    <row r="61" spans="1:6" s="93" customFormat="1" ht="36.75" customHeight="1" x14ac:dyDescent="0.2">
      <c r="A61" s="109"/>
      <c r="B61" s="77" t="s">
        <v>51</v>
      </c>
      <c r="C61" s="94"/>
      <c r="D61" s="106"/>
      <c r="E61" s="96"/>
      <c r="F61" s="97"/>
    </row>
    <row r="62" spans="1:6" s="93" customFormat="1" ht="37.5" customHeight="1" x14ac:dyDescent="0.2">
      <c r="A62" s="109"/>
      <c r="B62" s="77" t="s">
        <v>52</v>
      </c>
      <c r="C62" s="94"/>
      <c r="D62" s="106"/>
      <c r="E62" s="96"/>
      <c r="F62" s="97"/>
    </row>
    <row r="63" spans="1:6" s="93" customFormat="1" ht="18" customHeight="1" x14ac:dyDescent="0.2">
      <c r="A63" s="109"/>
      <c r="B63" s="77" t="s">
        <v>53</v>
      </c>
      <c r="C63" s="94"/>
      <c r="D63" s="110"/>
      <c r="E63" s="96"/>
      <c r="F63" s="97"/>
    </row>
    <row r="64" spans="1:6" s="93" customFormat="1" ht="24.95" customHeight="1" x14ac:dyDescent="0.2">
      <c r="A64" s="109"/>
      <c r="B64" s="88" t="s">
        <v>54</v>
      </c>
      <c r="C64" s="121">
        <f>SUM(C58:C63)</f>
        <v>0</v>
      </c>
      <c r="D64" s="121">
        <f>+C64</f>
        <v>0</v>
      </c>
      <c r="E64" s="96"/>
      <c r="F64" s="97"/>
    </row>
    <row r="65" spans="1:6" s="93" customFormat="1" ht="18.75" customHeight="1" x14ac:dyDescent="0.25">
      <c r="A65" s="157" t="s">
        <v>55</v>
      </c>
      <c r="B65" s="142"/>
      <c r="C65" s="142"/>
      <c r="D65" s="142"/>
      <c r="E65" s="142"/>
      <c r="F65" s="142"/>
    </row>
    <row r="66" spans="1:6" s="93" customFormat="1" ht="24.95" customHeight="1" x14ac:dyDescent="0.2">
      <c r="A66" s="109"/>
      <c r="B66" s="83" t="s">
        <v>57</v>
      </c>
      <c r="C66" s="84"/>
      <c r="D66" s="121">
        <f>+C66</f>
        <v>0</v>
      </c>
      <c r="E66" s="96"/>
      <c r="F66" s="97"/>
    </row>
    <row r="67" spans="1:6" s="93" customFormat="1" ht="18" customHeight="1" x14ac:dyDescent="0.25">
      <c r="A67" s="157" t="s">
        <v>58</v>
      </c>
      <c r="B67" s="142"/>
      <c r="C67" s="142"/>
      <c r="D67" s="142"/>
      <c r="E67" s="142"/>
      <c r="F67" s="142"/>
    </row>
    <row r="68" spans="1:6" s="93" customFormat="1" ht="24.95" customHeight="1" x14ac:dyDescent="0.25">
      <c r="A68" s="111"/>
      <c r="B68" s="83" t="s">
        <v>59</v>
      </c>
      <c r="C68" s="112"/>
      <c r="D68" s="121">
        <f>+C68</f>
        <v>0</v>
      </c>
      <c r="E68" s="113"/>
      <c r="F68" s="113"/>
    </row>
    <row r="69" spans="1:6" s="87" customFormat="1" ht="24.95" customHeight="1" thickBot="1" x14ac:dyDescent="0.3">
      <c r="B69" s="114" t="s">
        <v>6</v>
      </c>
      <c r="C69" s="115">
        <f>+C68+C66+C64+C56+C48+C44+C36+C25</f>
        <v>0</v>
      </c>
      <c r="D69" s="115">
        <f>+D68+D66+D64+D56+D48+D44+D36+D25</f>
        <v>0</v>
      </c>
      <c r="E69" s="161"/>
      <c r="F69" s="161"/>
    </row>
    <row r="70" spans="1:6" ht="15.75" thickTop="1" x14ac:dyDescent="0.25"/>
    <row r="72" spans="1:6" ht="30" customHeight="1" x14ac:dyDescent="0.25">
      <c r="B72" s="153" t="s">
        <v>90</v>
      </c>
      <c r="C72" s="162"/>
      <c r="D72" s="162"/>
      <c r="E72" s="162"/>
      <c r="F72" s="162"/>
    </row>
    <row r="73" spans="1:6" ht="27.75" customHeight="1" x14ac:dyDescent="0.25">
      <c r="B73" s="153" t="s">
        <v>91</v>
      </c>
      <c r="C73" s="162"/>
      <c r="D73" s="162"/>
      <c r="E73" s="162"/>
      <c r="F73" s="162"/>
    </row>
    <row r="74" spans="1:6" x14ac:dyDescent="0.25">
      <c r="B74" s="153" t="s">
        <v>92</v>
      </c>
      <c r="C74" s="154"/>
      <c r="D74" s="154"/>
      <c r="E74" s="154"/>
      <c r="F74" s="154"/>
    </row>
  </sheetData>
  <mergeCells count="21">
    <mergeCell ref="B74:F74"/>
    <mergeCell ref="A26:F26"/>
    <mergeCell ref="A37:F37"/>
    <mergeCell ref="A45:F45"/>
    <mergeCell ref="A49:F49"/>
    <mergeCell ref="E69:F69"/>
    <mergeCell ref="A57:F57"/>
    <mergeCell ref="A65:F65"/>
    <mergeCell ref="A67:F67"/>
    <mergeCell ref="B72:F72"/>
    <mergeCell ref="B73:F73"/>
    <mergeCell ref="A8:F8"/>
    <mergeCell ref="A9:F9"/>
    <mergeCell ref="A10:F10"/>
    <mergeCell ref="A18:F18"/>
    <mergeCell ref="A16:F16"/>
    <mergeCell ref="B11:F11"/>
    <mergeCell ref="A12:B12"/>
    <mergeCell ref="C12:E12"/>
    <mergeCell ref="C13:E13"/>
    <mergeCell ref="C14:E14"/>
  </mergeCells>
  <conditionalFormatting sqref="E69">
    <cfRule type="cellIs" dxfId="13" priority="1" operator="equal">
      <formula>"investimento al di sotto del limite minimo"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paperSize="9" scale="85" fitToWidth="2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workbookViewId="0">
      <selection activeCell="E13" sqref="E13:K13"/>
    </sheetView>
  </sheetViews>
  <sheetFormatPr defaultRowHeight="12.75" x14ac:dyDescent="0.2"/>
  <cols>
    <col min="1" max="1" width="6" style="14" bestFit="1" customWidth="1"/>
    <col min="2" max="2" width="36.5703125" style="10" customWidth="1"/>
    <col min="3" max="3" width="36.5703125" style="2" bestFit="1" customWidth="1"/>
    <col min="4" max="4" width="36.5703125" style="2" customWidth="1"/>
    <col min="5" max="5" width="12.42578125" style="3" bestFit="1" customWidth="1"/>
    <col min="6" max="6" width="9.140625" style="4"/>
    <col min="7" max="7" width="12.140625" style="3" customWidth="1"/>
    <col min="8" max="8" width="4.28515625" style="3" hidden="1" customWidth="1"/>
    <col min="9" max="9" width="3.28515625" style="3" hidden="1" customWidth="1"/>
    <col min="10" max="10" width="9.7109375" style="4" customWidth="1"/>
    <col min="11" max="11" width="16.7109375" style="3" customWidth="1"/>
    <col min="12" max="14" width="9.140625" style="11"/>
    <col min="15" max="16384" width="9.140625" style="3"/>
  </cols>
  <sheetData>
    <row r="1" spans="1:11" ht="21" customHeight="1" x14ac:dyDescent="0.2"/>
    <row r="8" spans="1:11" ht="15.75" x14ac:dyDescent="0.25">
      <c r="A8" s="175" t="s">
        <v>14</v>
      </c>
      <c r="B8" s="174"/>
      <c r="C8" s="174"/>
      <c r="D8" s="174"/>
      <c r="E8" s="174"/>
      <c r="F8" s="174"/>
      <c r="G8" s="174"/>
      <c r="H8" s="25"/>
      <c r="I8" s="25"/>
      <c r="J8" s="25"/>
      <c r="K8" s="25"/>
    </row>
    <row r="9" spans="1:11" ht="15.75" x14ac:dyDescent="0.25">
      <c r="A9" s="184" t="s">
        <v>60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</row>
    <row r="10" spans="1:11" ht="37.5" customHeight="1" x14ac:dyDescent="0.25">
      <c r="A10" s="173" t="s">
        <v>61</v>
      </c>
      <c r="B10" s="174"/>
      <c r="C10" s="174"/>
      <c r="D10" s="174"/>
      <c r="E10" s="174"/>
      <c r="F10" s="174"/>
      <c r="G10" s="174"/>
      <c r="H10" s="19"/>
      <c r="I10" s="19"/>
      <c r="J10" s="19"/>
      <c r="K10" s="19"/>
    </row>
    <row r="11" spans="1:11" s="21" customFormat="1" ht="33.75" customHeight="1" x14ac:dyDescent="0.25">
      <c r="A11" s="61"/>
      <c r="B11" s="171" t="s">
        <v>104</v>
      </c>
      <c r="C11" s="172"/>
      <c r="D11" s="172"/>
      <c r="E11" s="172"/>
      <c r="F11" s="172"/>
    </row>
    <row r="12" spans="1:11" ht="24" customHeight="1" x14ac:dyDescent="0.2">
      <c r="A12" s="5"/>
      <c r="B12" s="19"/>
      <c r="C12" s="179" t="s">
        <v>62</v>
      </c>
      <c r="D12" s="180"/>
      <c r="E12" s="180"/>
      <c r="F12" s="19"/>
      <c r="G12" s="19"/>
      <c r="H12" s="19"/>
      <c r="I12" s="19"/>
      <c r="J12" s="19"/>
      <c r="K12" s="19"/>
    </row>
    <row r="13" spans="1:11" ht="15" customHeight="1" x14ac:dyDescent="0.2">
      <c r="A13" s="146" t="s">
        <v>10</v>
      </c>
      <c r="B13" s="146"/>
      <c r="C13" s="186"/>
      <c r="D13" s="186"/>
      <c r="E13" s="185"/>
      <c r="F13" s="185"/>
      <c r="G13" s="185"/>
      <c r="H13" s="185"/>
      <c r="I13" s="185"/>
      <c r="J13" s="185"/>
      <c r="K13" s="185"/>
    </row>
    <row r="14" spans="1:11" x14ac:dyDescent="0.2">
      <c r="B14" s="60" t="s">
        <v>63</v>
      </c>
      <c r="C14" s="186"/>
      <c r="D14" s="186"/>
      <c r="E14" s="185"/>
      <c r="F14" s="185"/>
      <c r="G14" s="185"/>
      <c r="H14" s="185"/>
      <c r="I14" s="185"/>
      <c r="J14" s="185"/>
      <c r="K14" s="185"/>
    </row>
    <row r="15" spans="1:11" ht="12" customHeight="1" x14ac:dyDescent="0.2">
      <c r="B15" s="60" t="s">
        <v>64</v>
      </c>
      <c r="C15" s="186"/>
      <c r="D15" s="186"/>
      <c r="E15" s="185"/>
      <c r="F15" s="185"/>
      <c r="G15" s="185"/>
      <c r="H15" s="185"/>
      <c r="I15" s="185"/>
      <c r="J15" s="185"/>
      <c r="K15" s="185"/>
    </row>
    <row r="16" spans="1:11" ht="9.75" customHeight="1" x14ac:dyDescent="0.2">
      <c r="B16" s="11"/>
      <c r="C16" s="3"/>
      <c r="D16" s="16"/>
      <c r="E16" s="5"/>
      <c r="F16" s="5"/>
      <c r="G16" s="5"/>
      <c r="H16" s="19"/>
      <c r="I16" s="19"/>
      <c r="J16" s="19"/>
      <c r="K16" s="5"/>
    </row>
    <row r="17" spans="1:14" ht="7.5" customHeight="1" x14ac:dyDescent="0.2">
      <c r="B17" s="13"/>
    </row>
    <row r="18" spans="1:14" ht="18" customHeight="1" x14ac:dyDescent="0.35">
      <c r="A18" s="181" t="s">
        <v>21</v>
      </c>
      <c r="B18" s="182"/>
      <c r="C18" s="182"/>
      <c r="D18" s="182"/>
      <c r="E18" s="182"/>
      <c r="F18" s="182"/>
      <c r="G18" s="183"/>
      <c r="H18" s="27"/>
      <c r="I18" s="27"/>
      <c r="J18" s="47"/>
      <c r="K18" s="47"/>
    </row>
    <row r="19" spans="1:14" s="17" customFormat="1" ht="50.25" customHeight="1" x14ac:dyDescent="0.25">
      <c r="A19" s="176" t="s">
        <v>7</v>
      </c>
      <c r="B19" s="177"/>
      <c r="C19" s="122" t="s">
        <v>65</v>
      </c>
      <c r="D19" s="122" t="s">
        <v>9</v>
      </c>
      <c r="E19" s="123" t="s">
        <v>8</v>
      </c>
      <c r="F19" s="123" t="s">
        <v>93</v>
      </c>
      <c r="G19" s="124" t="s">
        <v>94</v>
      </c>
      <c r="H19" s="28"/>
      <c r="I19" s="42"/>
      <c r="J19" s="48"/>
      <c r="K19" s="48"/>
      <c r="L19" s="22"/>
      <c r="M19" s="22"/>
      <c r="N19" s="22"/>
    </row>
    <row r="20" spans="1:14" s="8" customFormat="1" ht="27.75" customHeight="1" x14ac:dyDescent="0.25">
      <c r="A20" s="33" t="s">
        <v>66</v>
      </c>
      <c r="B20" s="34" t="s">
        <v>95</v>
      </c>
      <c r="C20" s="35">
        <f>+'Piano econ. dettaglio'!D25-C21</f>
        <v>0</v>
      </c>
      <c r="D20" s="36" t="s">
        <v>72</v>
      </c>
      <c r="E20" s="37"/>
      <c r="F20" s="56" t="e">
        <f>+E20/$E$29</f>
        <v>#DIV/0!</v>
      </c>
      <c r="G20" s="54" t="e">
        <f>IF(F20&gt;5%,"superamento massimale","")</f>
        <v>#DIV/0!</v>
      </c>
      <c r="H20" s="29" t="e">
        <f>IF(#REF!="Piccola impresa",50%,IF(#REF!="Media impresa",40%,))</f>
        <v>#REF!</v>
      </c>
      <c r="I20" s="43" t="e">
        <f>IF(#REF!="SI",5%,0%)</f>
        <v>#REF!</v>
      </c>
      <c r="J20" s="49"/>
      <c r="K20" s="50"/>
      <c r="L20" s="23"/>
      <c r="M20" s="23"/>
      <c r="N20" s="23"/>
    </row>
    <row r="21" spans="1:14" s="8" customFormat="1" ht="27.75" customHeight="1" x14ac:dyDescent="0.25">
      <c r="A21" s="33"/>
      <c r="B21" s="34" t="s">
        <v>75</v>
      </c>
      <c r="C21" s="35">
        <f>'Piano econ. dettaglio'!C23</f>
        <v>0</v>
      </c>
      <c r="D21" s="39" t="s">
        <v>86</v>
      </c>
      <c r="E21" s="37">
        <v>0</v>
      </c>
      <c r="F21" s="56" t="e">
        <f>+E21/$E$20</f>
        <v>#DIV/0!</v>
      </c>
      <c r="G21" s="55" t="e">
        <f>IF(F21&gt;2%,"superamento massimale","")</f>
        <v>#DIV/0!</v>
      </c>
      <c r="H21" s="29"/>
      <c r="I21" s="43"/>
      <c r="J21" s="49"/>
      <c r="K21" s="50"/>
      <c r="L21" s="23"/>
      <c r="M21" s="23"/>
      <c r="N21" s="23"/>
    </row>
    <row r="22" spans="1:14" s="8" customFormat="1" ht="33" customHeight="1" x14ac:dyDescent="0.25">
      <c r="A22" s="33" t="s">
        <v>68</v>
      </c>
      <c r="B22" s="40" t="s">
        <v>69</v>
      </c>
      <c r="C22" s="35">
        <f>+'Piano econ. dettaglio'!D36</f>
        <v>0</v>
      </c>
      <c r="D22" s="39"/>
      <c r="E22" s="37">
        <v>0</v>
      </c>
      <c r="F22" s="56"/>
      <c r="G22" s="38"/>
      <c r="H22" s="29" t="e">
        <f>IF(#REF!="Piccola impresa",50%,IF(#REF!="Media impresa",40%,))</f>
        <v>#REF!</v>
      </c>
      <c r="I22" s="43" t="e">
        <f>IF(#REF!="SI",5%,0%)</f>
        <v>#REF!</v>
      </c>
      <c r="J22" s="49"/>
      <c r="K22" s="50"/>
      <c r="L22" s="23"/>
      <c r="M22" s="23"/>
      <c r="N22" s="23"/>
    </row>
    <row r="23" spans="1:14" s="8" customFormat="1" ht="38.25" customHeight="1" x14ac:dyDescent="0.25">
      <c r="A23" s="33" t="s">
        <v>70</v>
      </c>
      <c r="B23" s="40" t="s">
        <v>73</v>
      </c>
      <c r="C23" s="35">
        <f>+'Piano econ. dettaglio'!D44</f>
        <v>0</v>
      </c>
      <c r="D23" s="39" t="s">
        <v>76</v>
      </c>
      <c r="E23" s="37"/>
      <c r="F23" s="56" t="e">
        <f>+E23/$E$29</f>
        <v>#DIV/0!</v>
      </c>
      <c r="G23" s="55" t="e">
        <f>IF(F23&gt;20%,"superamento massimale","")</f>
        <v>#DIV/0!</v>
      </c>
      <c r="H23" s="29" t="e">
        <f>IF(#REF!="Piccola impresa",50%,IF(#REF!="Media impresa",40%,))</f>
        <v>#REF!</v>
      </c>
      <c r="I23" s="43" t="e">
        <f>IF(#REF!="SI",5%,0%)</f>
        <v>#REF!</v>
      </c>
      <c r="J23" s="49"/>
      <c r="K23" s="50"/>
      <c r="L23" s="23"/>
      <c r="M23" s="23"/>
      <c r="N23" s="23"/>
    </row>
    <row r="24" spans="1:14" s="8" customFormat="1" ht="64.5" customHeight="1" x14ac:dyDescent="0.25">
      <c r="A24" s="33" t="s">
        <v>71</v>
      </c>
      <c r="B24" s="34" t="s">
        <v>74</v>
      </c>
      <c r="C24" s="35">
        <f>+'Piano econ. dettaglio'!D48</f>
        <v>0</v>
      </c>
      <c r="D24" s="39" t="s">
        <v>96</v>
      </c>
      <c r="E24" s="41">
        <v>0</v>
      </c>
      <c r="F24" s="56" t="e">
        <f>+E24/$E$29</f>
        <v>#DIV/0!</v>
      </c>
      <c r="G24" s="55" t="e">
        <f>IF(F24&gt;30%,"superamento massimale","")</f>
        <v>#DIV/0!</v>
      </c>
      <c r="H24" s="30"/>
      <c r="I24" s="44"/>
      <c r="J24" s="49"/>
      <c r="K24" s="50"/>
      <c r="L24" s="23"/>
      <c r="M24" s="23"/>
      <c r="N24" s="23"/>
    </row>
    <row r="25" spans="1:14" s="8" customFormat="1" ht="39.75" customHeight="1" x14ac:dyDescent="0.25">
      <c r="A25" s="33" t="s">
        <v>67</v>
      </c>
      <c r="B25" s="34" t="s">
        <v>77</v>
      </c>
      <c r="C25" s="35">
        <f>+'Piano econ. dettaglio'!D56</f>
        <v>0</v>
      </c>
      <c r="D25" s="39"/>
      <c r="E25" s="37">
        <v>0</v>
      </c>
      <c r="F25" s="56"/>
      <c r="G25" s="38"/>
      <c r="H25" s="31" t="e">
        <f>IF(#REF!="Piccola impresa",70%,IF(#REF!="Media impresa",60%,))</f>
        <v>#REF!</v>
      </c>
      <c r="I25" s="45">
        <v>0</v>
      </c>
      <c r="J25" s="49"/>
      <c r="K25" s="50"/>
      <c r="L25" s="23"/>
      <c r="M25" s="23"/>
      <c r="N25" s="23"/>
    </row>
    <row r="26" spans="1:14" s="8" customFormat="1" ht="22.5" customHeight="1" x14ac:dyDescent="0.25">
      <c r="A26" s="33" t="s">
        <v>79</v>
      </c>
      <c r="B26" s="34" t="s">
        <v>78</v>
      </c>
      <c r="C26" s="35">
        <f>+'Piano econ. dettaglio'!D64</f>
        <v>0</v>
      </c>
      <c r="D26" s="39" t="s">
        <v>80</v>
      </c>
      <c r="E26" s="37">
        <v>0</v>
      </c>
      <c r="F26" s="56" t="e">
        <f>+E26/$E$29</f>
        <v>#DIV/0!</v>
      </c>
      <c r="G26" s="54" t="e">
        <f>IF(F26&gt;10%,"superamento massimale","")</f>
        <v>#DIV/0!</v>
      </c>
      <c r="H26" s="31" t="e">
        <f>IF(#REF!="Piccola impresa",70%,IF(#REF!="Media impresa",60%,))</f>
        <v>#REF!</v>
      </c>
      <c r="I26" s="43">
        <v>0</v>
      </c>
      <c r="J26" s="49"/>
      <c r="K26" s="50"/>
      <c r="L26" s="53"/>
      <c r="M26" s="23"/>
      <c r="N26" s="23"/>
    </row>
    <row r="27" spans="1:14" s="8" customFormat="1" ht="27.75" customHeight="1" x14ac:dyDescent="0.25">
      <c r="A27" s="33" t="s">
        <v>81</v>
      </c>
      <c r="B27" s="34" t="s">
        <v>56</v>
      </c>
      <c r="C27" s="35">
        <f>+'Piano econ. dettaglio'!D66</f>
        <v>0</v>
      </c>
      <c r="D27" s="39" t="s">
        <v>82</v>
      </c>
      <c r="E27" s="37">
        <v>0</v>
      </c>
      <c r="F27" s="56" t="e">
        <f>+E27/$E$29</f>
        <v>#DIV/0!</v>
      </c>
      <c r="G27" s="55" t="e">
        <f>IF(F27&gt;3%,"superamento massimale","")</f>
        <v>#DIV/0!</v>
      </c>
      <c r="H27" s="31" t="e">
        <f>IF(#REF!="Piccola impresa",70%,IF(#REF!="Media impresa",60%,))</f>
        <v>#REF!</v>
      </c>
      <c r="I27" s="43">
        <v>0</v>
      </c>
      <c r="J27" s="49"/>
      <c r="K27" s="50"/>
      <c r="L27" s="23"/>
      <c r="M27" s="23"/>
      <c r="N27" s="23"/>
    </row>
    <row r="28" spans="1:14" s="8" customFormat="1" ht="30" customHeight="1" x14ac:dyDescent="0.25">
      <c r="A28" s="33" t="s">
        <v>83</v>
      </c>
      <c r="B28" s="34" t="s">
        <v>84</v>
      </c>
      <c r="C28" s="35">
        <f>+'Piano econ. dettaglio'!D68</f>
        <v>0</v>
      </c>
      <c r="D28" s="39"/>
      <c r="E28" s="37">
        <v>0</v>
      </c>
      <c r="F28" s="56"/>
      <c r="G28" s="38"/>
      <c r="H28" s="29" t="e">
        <f>IF(#REF!="Piccola impresa",50%,IF(#REF!="Media impresa",40%,))</f>
        <v>#REF!</v>
      </c>
      <c r="I28" s="43" t="e">
        <f>IF(#REF!="SI",5%,0%)</f>
        <v>#REF!</v>
      </c>
      <c r="J28" s="49"/>
      <c r="K28" s="50"/>
      <c r="L28" s="23"/>
      <c r="M28" s="23"/>
      <c r="N28" s="23"/>
    </row>
    <row r="29" spans="1:14" s="8" customFormat="1" ht="22.5" customHeight="1" x14ac:dyDescent="0.25">
      <c r="A29" s="178" t="s">
        <v>85</v>
      </c>
      <c r="B29" s="178"/>
      <c r="C29" s="125">
        <f>SUM(C20:C28)</f>
        <v>0</v>
      </c>
      <c r="D29" s="125"/>
      <c r="E29" s="125">
        <f>SUM(E20:E28)</f>
        <v>0</v>
      </c>
      <c r="F29" s="126"/>
      <c r="G29" s="127" t="str">
        <f>IF(E29&gt;3000000, "superamento massimale","")</f>
        <v/>
      </c>
      <c r="H29" s="32"/>
      <c r="I29" s="46"/>
      <c r="J29" s="51"/>
      <c r="K29" s="52"/>
      <c r="L29" s="23"/>
      <c r="M29" s="23"/>
      <c r="N29" s="23"/>
    </row>
    <row r="30" spans="1:14" s="8" customFormat="1" ht="23.25" customHeight="1" thickBot="1" x14ac:dyDescent="0.3">
      <c r="A30" s="15"/>
      <c r="B30" s="12"/>
      <c r="C30" s="9"/>
      <c r="D30" s="9"/>
      <c r="E30" s="163" t="str">
        <f>IF(E29&lt;50000,"progetto di investimento al di sotto del limite minimo","")</f>
        <v>progetto di investimento al di sotto del limite minimo</v>
      </c>
      <c r="F30" s="164"/>
      <c r="G30" s="164"/>
      <c r="H30" s="164"/>
      <c r="I30" s="164"/>
      <c r="J30" s="164"/>
      <c r="L30" s="23"/>
      <c r="M30" s="23"/>
      <c r="N30" s="23"/>
    </row>
    <row r="31" spans="1:14" ht="13.5" thickTop="1" x14ac:dyDescent="0.2">
      <c r="B31" s="128" t="s">
        <v>8</v>
      </c>
      <c r="C31" s="129">
        <f>+E29</f>
        <v>0</v>
      </c>
      <c r="D31" s="7"/>
      <c r="E31" s="1"/>
      <c r="F31" s="6"/>
    </row>
    <row r="32" spans="1:14" x14ac:dyDescent="0.2">
      <c r="B32" s="130" t="s">
        <v>100</v>
      </c>
      <c r="C32" s="131"/>
      <c r="D32" s="7"/>
      <c r="E32" s="57"/>
      <c r="F32" s="6"/>
      <c r="J32" s="24"/>
    </row>
    <row r="33" spans="1:14" x14ac:dyDescent="0.2">
      <c r="B33" s="132" t="s">
        <v>99</v>
      </c>
      <c r="C33" s="133">
        <f>+C31*C32</f>
        <v>0</v>
      </c>
      <c r="D33" s="7" t="str">
        <f>IF(C33&gt;200000, "Superamento contributo richiedibile","")</f>
        <v/>
      </c>
      <c r="E33" s="1"/>
      <c r="F33" s="6"/>
    </row>
    <row r="34" spans="1:14" ht="13.5" thickBot="1" x14ac:dyDescent="0.25">
      <c r="B34" s="134" t="s">
        <v>11</v>
      </c>
      <c r="C34" s="135">
        <f>+C31-C33</f>
        <v>0</v>
      </c>
    </row>
    <row r="35" spans="1:14" ht="13.5" thickTop="1" x14ac:dyDescent="0.2"/>
    <row r="36" spans="1:14" customFormat="1" ht="15.75" x14ac:dyDescent="0.25">
      <c r="A36" s="14"/>
      <c r="B36" s="167" t="s">
        <v>101</v>
      </c>
      <c r="C36" s="168"/>
      <c r="D36" s="168"/>
      <c r="E36" s="168"/>
      <c r="F36" s="168"/>
      <c r="G36" s="168"/>
      <c r="H36" s="18"/>
      <c r="I36" s="20"/>
      <c r="J36" s="58"/>
      <c r="K36" s="58"/>
      <c r="L36" s="21"/>
      <c r="M36" s="21"/>
      <c r="N36" s="21"/>
    </row>
    <row r="37" spans="1:14" ht="15" x14ac:dyDescent="0.2">
      <c r="B37" s="169" t="s">
        <v>102</v>
      </c>
      <c r="C37" s="170"/>
      <c r="D37" s="170"/>
      <c r="E37" s="170"/>
      <c r="F37" s="170"/>
      <c r="G37" s="170"/>
    </row>
    <row r="39" spans="1:14" ht="13.5" thickBot="1" x14ac:dyDescent="0.25">
      <c r="C39" s="59"/>
      <c r="D39" s="59"/>
    </row>
    <row r="42" spans="1:14" ht="15" x14ac:dyDescent="0.25">
      <c r="B42" s="165" t="s">
        <v>97</v>
      </c>
      <c r="C42" s="166"/>
      <c r="D42" s="166"/>
      <c r="E42" s="166"/>
      <c r="F42" s="166"/>
      <c r="G42" s="166"/>
    </row>
    <row r="43" spans="1:14" x14ac:dyDescent="0.2">
      <c r="B43" s="26" t="s">
        <v>98</v>
      </c>
    </row>
  </sheetData>
  <mergeCells count="19">
    <mergeCell ref="A10:G10"/>
    <mergeCell ref="A8:G8"/>
    <mergeCell ref="A19:B19"/>
    <mergeCell ref="A29:B29"/>
    <mergeCell ref="C12:E12"/>
    <mergeCell ref="A18:G18"/>
    <mergeCell ref="A9:K9"/>
    <mergeCell ref="E13:K13"/>
    <mergeCell ref="E14:K14"/>
    <mergeCell ref="E15:K15"/>
    <mergeCell ref="C14:D14"/>
    <mergeCell ref="C13:D13"/>
    <mergeCell ref="C15:D15"/>
    <mergeCell ref="A13:B13"/>
    <mergeCell ref="E30:J30"/>
    <mergeCell ref="B42:G42"/>
    <mergeCell ref="B36:G36"/>
    <mergeCell ref="B37:G37"/>
    <mergeCell ref="B11:F11"/>
  </mergeCells>
  <conditionalFormatting sqref="G22">
    <cfRule type="cellIs" dxfId="12" priority="16" operator="equal">
      <formula>"superamento massimale"</formula>
    </cfRule>
    <cfRule type="cellIs" dxfId="11" priority="17" operator="equal">
      <formula>"superaemnto massimale"</formula>
    </cfRule>
  </conditionalFormatting>
  <conditionalFormatting sqref="G23">
    <cfRule type="cellIs" dxfId="10" priority="15" operator="equal">
      <formula>"superamento massimale"</formula>
    </cfRule>
  </conditionalFormatting>
  <conditionalFormatting sqref="G25:G28">
    <cfRule type="cellIs" dxfId="9" priority="14" operator="equal">
      <formula>"superamento massimali"</formula>
    </cfRule>
  </conditionalFormatting>
  <conditionalFormatting sqref="D33">
    <cfRule type="cellIs" dxfId="8" priority="9" operator="equal">
      <formula>"Superamento contributo richiedibile"</formula>
    </cfRule>
  </conditionalFormatting>
  <conditionalFormatting sqref="G29">
    <cfRule type="cellIs" dxfId="7" priority="8" operator="equal">
      <formula>"superamento massimale"</formula>
    </cfRule>
  </conditionalFormatting>
  <conditionalFormatting sqref="F20:F21">
    <cfRule type="containsErrors" dxfId="6" priority="7">
      <formula>ISERROR(F20)</formula>
    </cfRule>
  </conditionalFormatting>
  <conditionalFormatting sqref="F22:G28">
    <cfRule type="containsErrors" dxfId="5" priority="6">
      <formula>ISERROR(F22)</formula>
    </cfRule>
  </conditionalFormatting>
  <conditionalFormatting sqref="E30">
    <cfRule type="containsText" dxfId="4" priority="1" operator="containsText" text="progetto di investimento al di sotto del limite minimo">
      <formula>NOT(ISERROR(SEARCH("progetto di investimento al di sotto del limite minimo",E30)))</formula>
    </cfRule>
    <cfRule type="cellIs" dxfId="3" priority="2" operator="lessThan">
      <formula>"E28"</formula>
    </cfRule>
    <cfRule type="cellIs" dxfId="2" priority="3" operator="lessThan">
      <formula>50000</formula>
    </cfRule>
    <cfRule type="cellIs" dxfId="1" priority="4" operator="lessThan">
      <formula>"progetto di investimento al di sotto del limite minimo"</formula>
    </cfRule>
    <cfRule type="cellIs" dxfId="0" priority="5" operator="lessThan">
      <formula>"E29"</formula>
    </cfRule>
  </conditionalFormatting>
  <printOptions horizontalCentered="1" verticalCentered="1"/>
  <pageMargins left="0.11811023622047245" right="0.11811023622047245" top="0" bottom="0" header="0" footer="0"/>
  <pageSetup paperSize="9" scale="67" orientation="landscape" r:id="rId1"/>
  <ignoredErrors>
    <ignoredError sqref="F23 F2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Piano econ. dettaglio</vt:lpstr>
      <vt:lpstr>Piano econ. generale</vt:lpstr>
      <vt:lpstr>'Piano econ. dettaglio'!Area_stampa</vt:lpstr>
      <vt:lpstr>'Piano econ. dettaglio'!Titoli_stampa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Adriano Marzola</cp:lastModifiedBy>
  <cp:lastPrinted>2017-09-28T10:25:40Z</cp:lastPrinted>
  <dcterms:created xsi:type="dcterms:W3CDTF">2017-05-23T13:44:40Z</dcterms:created>
  <dcterms:modified xsi:type="dcterms:W3CDTF">2017-09-29T09:43:04Z</dcterms:modified>
</cp:coreProperties>
</file>